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NEZ-HP\disk-X\PHZ\Zeleznica\G30_Zidani_most_Sentilj\Zidani_Most-Maribor\Porocilo\Po_dopolnitvi\"/>
    </mc:Choice>
  </mc:AlternateContent>
  <xr:revisionPtr revIDLastSave="0" documentId="13_ncr:1_{24497CD8-C793-4322-A2F5-58E5C4F26B1C}" xr6:coauthVersionLast="46" xr6:coauthVersionMax="46" xr10:uidLastSave="{00000000-0000-0000-0000-000000000000}"/>
  <bookViews>
    <workbookView xWindow="-120" yWindow="-120" windowWidth="25440" windowHeight="15390" tabRatio="861" xr2:uid="{00000000-000D-0000-FFFF-FFFF00000000}"/>
  </bookViews>
  <sheets>
    <sheet name="Sheet1" sheetId="1" r:id="rId1"/>
    <sheet name="Izpis" sheetId="2" r:id="rId2"/>
    <sheet name="Seznam stavb" sheetId="3" r:id="rId3"/>
    <sheet name="2_2_PG08" sheetId="4" r:id="rId4"/>
    <sheet name="10_10_Pro8b" sheetId="5" r:id="rId5"/>
    <sheet name="11_11_Pro48" sheetId="6" r:id="rId6"/>
    <sheet name="13_13_Vrb17E" sheetId="7" r:id="rId7"/>
    <sheet name="16_16_Lj11" sheetId="8" r:id="rId8"/>
    <sheet name="19_19_CLD8" sheetId="9" r:id="rId9"/>
    <sheet name="23_23_GrD57" sheetId="10" r:id="rId10"/>
    <sheet name="31_31_LuV72" sheetId="11" r:id="rId11"/>
    <sheet name="34_34_Bis97" sheetId="12" r:id="rId12"/>
    <sheet name="45_45_Tov02" sheetId="13" r:id="rId13"/>
    <sheet name="46_46_Obž01" sheetId="14" r:id="rId14"/>
    <sheet name="48_48_Obž43" sheetId="15" r:id="rId15"/>
    <sheet name="49_49_SpB12" sheetId="16" r:id="rId16"/>
    <sheet name="54_54_Obž02" sheetId="17" r:id="rId17"/>
  </sheets>
  <definedNames>
    <definedName name="_xlnm.Print_Area" localSheetId="1">Izpis!$A$1:$F$506</definedName>
    <definedName name="_xlnm.Print_Titles" localSheetId="1">Izpis!$1:$2</definedName>
  </definedNames>
  <calcPr calcId="181029"/>
</workbook>
</file>

<file path=xl/calcChain.xml><?xml version="1.0" encoding="utf-8"?>
<calcChain xmlns="http://schemas.openxmlformats.org/spreadsheetml/2006/main">
  <c r="E28" i="1" l="1"/>
  <c r="E30" i="5" l="1"/>
  <c r="F5" i="5"/>
  <c r="F3" i="5" s="1"/>
  <c r="F9" i="5"/>
  <c r="F11" i="5"/>
  <c r="F15" i="5"/>
  <c r="F13" i="5" s="1"/>
  <c r="F23" i="5"/>
  <c r="F25" i="5"/>
  <c r="F27" i="5"/>
  <c r="H5" i="5"/>
  <c r="H9" i="5"/>
  <c r="H11" i="5"/>
  <c r="H15" i="5"/>
  <c r="H23" i="5"/>
  <c r="H25" i="5"/>
  <c r="H27" i="5"/>
  <c r="I5" i="5"/>
  <c r="I9" i="5"/>
  <c r="I11" i="5"/>
  <c r="I15" i="5"/>
  <c r="I23" i="5"/>
  <c r="I25" i="5"/>
  <c r="I27" i="5"/>
  <c r="E36" i="6"/>
  <c r="F5" i="6"/>
  <c r="F3" i="6" s="1"/>
  <c r="F9" i="6"/>
  <c r="F11" i="6"/>
  <c r="F13" i="6"/>
  <c r="F15" i="6"/>
  <c r="F17" i="6"/>
  <c r="F21" i="6"/>
  <c r="F19" i="6" s="1"/>
  <c r="F29" i="6"/>
  <c r="F31" i="6"/>
  <c r="F33" i="6"/>
  <c r="H5" i="6"/>
  <c r="H9" i="6"/>
  <c r="H11" i="6"/>
  <c r="H13" i="6"/>
  <c r="H15" i="6"/>
  <c r="H17" i="6"/>
  <c r="H21" i="6"/>
  <c r="H29" i="6"/>
  <c r="H31" i="6"/>
  <c r="H33" i="6"/>
  <c r="I5" i="6"/>
  <c r="I9" i="6"/>
  <c r="I11" i="6"/>
  <c r="I13" i="6"/>
  <c r="I15" i="6"/>
  <c r="I17" i="6"/>
  <c r="I21" i="6"/>
  <c r="I29" i="6"/>
  <c r="I31" i="6"/>
  <c r="I33" i="6"/>
  <c r="E42" i="7"/>
  <c r="F5" i="7"/>
  <c r="F3" i="7" s="1"/>
  <c r="E3" i="7" s="1"/>
  <c r="F9" i="7"/>
  <c r="F11" i="7"/>
  <c r="F13" i="7"/>
  <c r="F15" i="7"/>
  <c r="F17" i="7"/>
  <c r="F19" i="7"/>
  <c r="F23" i="7"/>
  <c r="F21" i="7" s="1"/>
  <c r="F31" i="7"/>
  <c r="F33" i="7"/>
  <c r="F35" i="7"/>
  <c r="F37" i="7"/>
  <c r="F39" i="7"/>
  <c r="H5" i="7"/>
  <c r="H9" i="7"/>
  <c r="H11" i="7"/>
  <c r="H13" i="7"/>
  <c r="H15" i="7"/>
  <c r="H17" i="7"/>
  <c r="H19" i="7"/>
  <c r="H23" i="7"/>
  <c r="H31" i="7"/>
  <c r="H33" i="7"/>
  <c r="H35" i="7"/>
  <c r="H37" i="7"/>
  <c r="H39" i="7"/>
  <c r="I5" i="7"/>
  <c r="I9" i="7"/>
  <c r="I11" i="7"/>
  <c r="I13" i="7"/>
  <c r="I15" i="7"/>
  <c r="I17" i="7"/>
  <c r="I19" i="7"/>
  <c r="I23" i="7"/>
  <c r="I31" i="7"/>
  <c r="I33" i="7"/>
  <c r="I35" i="7"/>
  <c r="I37" i="7"/>
  <c r="I39" i="7"/>
  <c r="E32" i="8"/>
  <c r="F5" i="8"/>
  <c r="F3" i="8" s="1"/>
  <c r="F9" i="8"/>
  <c r="F11" i="8"/>
  <c r="F15" i="8"/>
  <c r="F13" i="8" s="1"/>
  <c r="F23" i="8"/>
  <c r="F25" i="8"/>
  <c r="F27" i="8"/>
  <c r="F29" i="8"/>
  <c r="H5" i="8"/>
  <c r="H9" i="8"/>
  <c r="H11" i="8"/>
  <c r="H15" i="8"/>
  <c r="H23" i="8"/>
  <c r="H25" i="8"/>
  <c r="H27" i="8"/>
  <c r="H29" i="8"/>
  <c r="I5" i="8"/>
  <c r="I9" i="8"/>
  <c r="I11" i="8"/>
  <c r="I15" i="8"/>
  <c r="I23" i="8"/>
  <c r="I25" i="8"/>
  <c r="I27" i="8"/>
  <c r="I29" i="8"/>
  <c r="E34" i="9"/>
  <c r="F5" i="9"/>
  <c r="F3" i="9" s="1"/>
  <c r="E3" i="9" s="1"/>
  <c r="F9" i="9"/>
  <c r="F11" i="9"/>
  <c r="F13" i="9"/>
  <c r="F15" i="9"/>
  <c r="F19" i="9"/>
  <c r="F17" i="9" s="1"/>
  <c r="F27" i="9"/>
  <c r="F29" i="9"/>
  <c r="F31" i="9"/>
  <c r="H5" i="9"/>
  <c r="H9" i="9"/>
  <c r="H11" i="9"/>
  <c r="H13" i="9"/>
  <c r="H15" i="9"/>
  <c r="H19" i="9"/>
  <c r="H27" i="9"/>
  <c r="H29" i="9"/>
  <c r="H31" i="9"/>
  <c r="I5" i="9"/>
  <c r="I9" i="9"/>
  <c r="I11" i="9"/>
  <c r="I13" i="9"/>
  <c r="I15" i="9"/>
  <c r="I19" i="9"/>
  <c r="I27" i="9"/>
  <c r="I29" i="9"/>
  <c r="I31" i="9"/>
  <c r="I34" i="9"/>
  <c r="F34" i="9" s="1"/>
  <c r="E38" i="4"/>
  <c r="F5" i="4"/>
  <c r="F3" i="4" s="1"/>
  <c r="F11" i="4"/>
  <c r="F13" i="4"/>
  <c r="F15" i="4"/>
  <c r="F17" i="4"/>
  <c r="F21" i="4"/>
  <c r="F19" i="4" s="1"/>
  <c r="F29" i="4"/>
  <c r="F31" i="4"/>
  <c r="F33" i="4"/>
  <c r="F35" i="4"/>
  <c r="H5" i="4"/>
  <c r="H11" i="4"/>
  <c r="H13" i="4"/>
  <c r="H15" i="4"/>
  <c r="H17" i="4"/>
  <c r="H21" i="4"/>
  <c r="H29" i="4"/>
  <c r="H31" i="4"/>
  <c r="H33" i="4"/>
  <c r="H35" i="4"/>
  <c r="I5" i="4"/>
  <c r="I11" i="4"/>
  <c r="I13" i="4"/>
  <c r="I15" i="4"/>
  <c r="I17" i="4"/>
  <c r="I21" i="4"/>
  <c r="I29" i="4"/>
  <c r="I31" i="4"/>
  <c r="I33" i="4"/>
  <c r="I35" i="4"/>
  <c r="E36" i="10"/>
  <c r="F5" i="10"/>
  <c r="F3" i="10" s="1"/>
  <c r="F7" i="10"/>
  <c r="F11" i="10"/>
  <c r="F13" i="10"/>
  <c r="F15" i="10"/>
  <c r="F19" i="10"/>
  <c r="F17" i="10" s="1"/>
  <c r="F21" i="10"/>
  <c r="F29" i="10"/>
  <c r="F31" i="10"/>
  <c r="F33" i="10"/>
  <c r="H5" i="10"/>
  <c r="H7" i="10"/>
  <c r="H11" i="10"/>
  <c r="H13" i="10"/>
  <c r="H15" i="10"/>
  <c r="H19" i="10"/>
  <c r="H21" i="10"/>
  <c r="H29" i="10"/>
  <c r="H31" i="10"/>
  <c r="H33" i="10"/>
  <c r="I5" i="10"/>
  <c r="I7" i="10"/>
  <c r="I11" i="10"/>
  <c r="I13" i="10"/>
  <c r="I15" i="10"/>
  <c r="I19" i="10"/>
  <c r="I21" i="10"/>
  <c r="I29" i="10"/>
  <c r="I31" i="10"/>
  <c r="I33" i="10"/>
  <c r="E28" i="11"/>
  <c r="F5" i="11"/>
  <c r="F3" i="11" s="1"/>
  <c r="F9" i="11"/>
  <c r="F7" i="11" s="1"/>
  <c r="F13" i="11"/>
  <c r="F11" i="11" s="1"/>
  <c r="F21" i="11"/>
  <c r="F23" i="11"/>
  <c r="F25" i="11"/>
  <c r="H5" i="11"/>
  <c r="H9" i="11"/>
  <c r="H13" i="11"/>
  <c r="H21" i="11"/>
  <c r="H23" i="11"/>
  <c r="H25" i="11"/>
  <c r="I5" i="11"/>
  <c r="I9" i="11"/>
  <c r="I13" i="11"/>
  <c r="I21" i="11"/>
  <c r="I23" i="11"/>
  <c r="I25" i="11"/>
  <c r="E32" i="12"/>
  <c r="F5" i="12"/>
  <c r="F3" i="12" s="1"/>
  <c r="E3" i="12" s="1"/>
  <c r="F9" i="12"/>
  <c r="F7" i="12" s="1"/>
  <c r="F11" i="12"/>
  <c r="F15" i="12"/>
  <c r="F13" i="12" s="1"/>
  <c r="E13" i="12" s="1"/>
  <c r="F23" i="12"/>
  <c r="F25" i="12"/>
  <c r="F27" i="12"/>
  <c r="F29" i="12"/>
  <c r="H5" i="12"/>
  <c r="H9" i="12"/>
  <c r="H11" i="12"/>
  <c r="H15" i="12"/>
  <c r="H23" i="12"/>
  <c r="H25" i="12"/>
  <c r="H27" i="12"/>
  <c r="H29" i="12"/>
  <c r="I5" i="12"/>
  <c r="I9" i="12"/>
  <c r="I11" i="12"/>
  <c r="I15" i="12"/>
  <c r="I23" i="12"/>
  <c r="I25" i="12"/>
  <c r="I27" i="12"/>
  <c r="I29" i="12"/>
  <c r="E36" i="13"/>
  <c r="F5" i="13"/>
  <c r="F3" i="13" s="1"/>
  <c r="F9" i="13"/>
  <c r="F11" i="13"/>
  <c r="F15" i="13"/>
  <c r="F13" i="13" s="1"/>
  <c r="F23" i="13"/>
  <c r="F25" i="13"/>
  <c r="F27" i="13"/>
  <c r="F29" i="13"/>
  <c r="F31" i="13"/>
  <c r="F33" i="13"/>
  <c r="H5" i="13"/>
  <c r="H9" i="13"/>
  <c r="H11" i="13"/>
  <c r="H15" i="13"/>
  <c r="H23" i="13"/>
  <c r="H25" i="13"/>
  <c r="H27" i="13"/>
  <c r="H29" i="13"/>
  <c r="H31" i="13"/>
  <c r="H33" i="13"/>
  <c r="I5" i="13"/>
  <c r="I9" i="13"/>
  <c r="I11" i="13"/>
  <c r="I15" i="13"/>
  <c r="I23" i="13"/>
  <c r="I25" i="13"/>
  <c r="I27" i="13"/>
  <c r="I29" i="13"/>
  <c r="I31" i="13"/>
  <c r="I33" i="13"/>
  <c r="E36" i="14"/>
  <c r="F5" i="14"/>
  <c r="F3" i="14" s="1"/>
  <c r="F9" i="14"/>
  <c r="F7" i="14" s="1"/>
  <c r="F11" i="14"/>
  <c r="F13" i="14"/>
  <c r="F17" i="14"/>
  <c r="F15" i="14" s="1"/>
  <c r="F25" i="14"/>
  <c r="F23" i="14" s="1"/>
  <c r="F27" i="14"/>
  <c r="F29" i="14"/>
  <c r="F31" i="14"/>
  <c r="F33" i="14"/>
  <c r="H5" i="14"/>
  <c r="H9" i="14"/>
  <c r="H11" i="14"/>
  <c r="H13" i="14"/>
  <c r="H17" i="14"/>
  <c r="H25" i="14"/>
  <c r="H27" i="14"/>
  <c r="H29" i="14"/>
  <c r="H31" i="14"/>
  <c r="H33" i="14"/>
  <c r="I5" i="14"/>
  <c r="I9" i="14"/>
  <c r="I11" i="14"/>
  <c r="I13" i="14"/>
  <c r="I17" i="14"/>
  <c r="I25" i="14"/>
  <c r="I27" i="14"/>
  <c r="I29" i="14"/>
  <c r="I31" i="14"/>
  <c r="I33" i="14"/>
  <c r="E34" i="15"/>
  <c r="F5" i="15"/>
  <c r="F3" i="15" s="1"/>
  <c r="F9" i="15"/>
  <c r="F11" i="15"/>
  <c r="F13" i="15"/>
  <c r="F17" i="15"/>
  <c r="F15" i="15" s="1"/>
  <c r="F25" i="15"/>
  <c r="F27" i="15"/>
  <c r="F29" i="15"/>
  <c r="F31" i="15"/>
  <c r="H5" i="15"/>
  <c r="H9" i="15"/>
  <c r="H11" i="15"/>
  <c r="H13" i="15"/>
  <c r="H17" i="15"/>
  <c r="H25" i="15"/>
  <c r="H27" i="15"/>
  <c r="H29" i="15"/>
  <c r="H31" i="15"/>
  <c r="I5" i="15"/>
  <c r="I9" i="15"/>
  <c r="I11" i="15"/>
  <c r="I13" i="15"/>
  <c r="I17" i="15"/>
  <c r="I25" i="15"/>
  <c r="I27" i="15"/>
  <c r="I29" i="15"/>
  <c r="I31" i="15"/>
  <c r="E44" i="16"/>
  <c r="F5" i="16"/>
  <c r="F3" i="16" s="1"/>
  <c r="F9" i="16"/>
  <c r="F11" i="16"/>
  <c r="F13" i="16"/>
  <c r="F15" i="16"/>
  <c r="F17" i="16"/>
  <c r="F19" i="16"/>
  <c r="F21" i="16"/>
  <c r="F25" i="16"/>
  <c r="F23" i="16" s="1"/>
  <c r="F33" i="16"/>
  <c r="F35" i="16"/>
  <c r="F37" i="16"/>
  <c r="F39" i="16"/>
  <c r="F41" i="16"/>
  <c r="H5" i="16"/>
  <c r="H9" i="16"/>
  <c r="H11" i="16"/>
  <c r="H13" i="16"/>
  <c r="H15" i="16"/>
  <c r="H17" i="16"/>
  <c r="H19" i="16"/>
  <c r="H21" i="16"/>
  <c r="H25" i="16"/>
  <c r="H33" i="16"/>
  <c r="H35" i="16"/>
  <c r="H37" i="16"/>
  <c r="H39" i="16"/>
  <c r="H41" i="16"/>
  <c r="I5" i="16"/>
  <c r="I9" i="16"/>
  <c r="I11" i="16"/>
  <c r="I13" i="16"/>
  <c r="I15" i="16"/>
  <c r="I17" i="16"/>
  <c r="I19" i="16"/>
  <c r="I21" i="16"/>
  <c r="I25" i="16"/>
  <c r="I33" i="16"/>
  <c r="I35" i="16"/>
  <c r="I37" i="16"/>
  <c r="I39" i="16"/>
  <c r="I41" i="16"/>
  <c r="E32" i="17"/>
  <c r="F5" i="17"/>
  <c r="F3" i="17" s="1"/>
  <c r="F9" i="17"/>
  <c r="F7" i="17" s="1"/>
  <c r="F13" i="17"/>
  <c r="F11" i="17" s="1"/>
  <c r="F21" i="17"/>
  <c r="F23" i="17"/>
  <c r="F25" i="17"/>
  <c r="F27" i="17"/>
  <c r="F29" i="17"/>
  <c r="H5" i="17"/>
  <c r="H9" i="17"/>
  <c r="H13" i="17"/>
  <c r="H21" i="17"/>
  <c r="H23" i="17"/>
  <c r="H25" i="17"/>
  <c r="H27" i="17"/>
  <c r="H29" i="17"/>
  <c r="I5" i="17"/>
  <c r="I9" i="17"/>
  <c r="I13" i="17"/>
  <c r="I21" i="17"/>
  <c r="I23" i="17"/>
  <c r="I25" i="17"/>
  <c r="I27" i="17"/>
  <c r="I29" i="17"/>
  <c r="F16" i="2"/>
  <c r="F15" i="2" s="1"/>
  <c r="F29" i="2"/>
  <c r="F27" i="2" s="1"/>
  <c r="F35" i="2"/>
  <c r="F37" i="2"/>
  <c r="F39" i="2"/>
  <c r="F41" i="2"/>
  <c r="F45" i="2"/>
  <c r="F43" i="2" s="1"/>
  <c r="F53" i="2"/>
  <c r="F55" i="2"/>
  <c r="F57" i="2"/>
  <c r="F59" i="2"/>
  <c r="F66" i="2"/>
  <c r="F64" i="2" s="1"/>
  <c r="F70" i="2"/>
  <c r="F72" i="2"/>
  <c r="F76" i="2"/>
  <c r="F74" i="2" s="1"/>
  <c r="E74" i="2" s="1"/>
  <c r="F84" i="2"/>
  <c r="F86" i="2"/>
  <c r="F88" i="2"/>
  <c r="F95" i="2"/>
  <c r="F93" i="2" s="1"/>
  <c r="F99" i="2"/>
  <c r="F101" i="2"/>
  <c r="F103" i="2"/>
  <c r="F105" i="2"/>
  <c r="F107" i="2"/>
  <c r="F111" i="2"/>
  <c r="F109" i="2" s="1"/>
  <c r="E109" i="2" s="1"/>
  <c r="F119" i="2"/>
  <c r="F121" i="2"/>
  <c r="F123" i="2"/>
  <c r="F130" i="2"/>
  <c r="F128" i="2" s="1"/>
  <c r="F134" i="2"/>
  <c r="F136" i="2"/>
  <c r="F138" i="2"/>
  <c r="F140" i="2"/>
  <c r="F142" i="2"/>
  <c r="F144" i="2"/>
  <c r="F148" i="2"/>
  <c r="F146" i="2" s="1"/>
  <c r="E146" i="2" s="1"/>
  <c r="F156" i="2"/>
  <c r="F158" i="2"/>
  <c r="F160" i="2"/>
  <c r="F162" i="2"/>
  <c r="F164" i="2"/>
  <c r="F171" i="2"/>
  <c r="F169" i="2" s="1"/>
  <c r="F175" i="2"/>
  <c r="F173" i="2" s="1"/>
  <c r="E173" i="2" s="1"/>
  <c r="F177" i="2"/>
  <c r="F181" i="2"/>
  <c r="F179" i="2" s="1"/>
  <c r="E179" i="2" s="1"/>
  <c r="F189" i="2"/>
  <c r="F187" i="2" s="1"/>
  <c r="E187" i="2" s="1"/>
  <c r="F191" i="2"/>
  <c r="F193" i="2"/>
  <c r="F195" i="2"/>
  <c r="F200" i="2"/>
  <c r="E200" i="2" s="1"/>
  <c r="F202" i="2"/>
  <c r="F206" i="2"/>
  <c r="F208" i="2"/>
  <c r="F210" i="2"/>
  <c r="F212" i="2"/>
  <c r="F216" i="2"/>
  <c r="F214" i="2" s="1"/>
  <c r="E214" i="2" s="1"/>
  <c r="F224" i="2"/>
  <c r="F226" i="2"/>
  <c r="F228" i="2"/>
  <c r="F235" i="2"/>
  <c r="F233" i="2" s="1"/>
  <c r="F237" i="2"/>
  <c r="F241" i="2"/>
  <c r="F239" i="2" s="1"/>
  <c r="E239" i="2" s="1"/>
  <c r="F243" i="2"/>
  <c r="F245" i="2"/>
  <c r="F249" i="2"/>
  <c r="F251" i="2"/>
  <c r="F259" i="2"/>
  <c r="F261" i="2"/>
  <c r="F263" i="2"/>
  <c r="F270" i="2"/>
  <c r="F268" i="2" s="1"/>
  <c r="F274" i="2"/>
  <c r="F272" i="2" s="1"/>
  <c r="E272" i="2" s="1"/>
  <c r="F278" i="2"/>
  <c r="F276" i="2" s="1"/>
  <c r="E276" i="2" s="1"/>
  <c r="F286" i="2"/>
  <c r="F288" i="2"/>
  <c r="F290" i="2"/>
  <c r="F297" i="2"/>
  <c r="F295" i="2" s="1"/>
  <c r="F301" i="2"/>
  <c r="F303" i="2"/>
  <c r="F307" i="2"/>
  <c r="F305" i="2" s="1"/>
  <c r="E305" i="2" s="1"/>
  <c r="F315" i="2"/>
  <c r="F317" i="2"/>
  <c r="F319" i="2"/>
  <c r="F321" i="2"/>
  <c r="F328" i="2"/>
  <c r="F326" i="2" s="1"/>
  <c r="E326" i="2" s="1"/>
  <c r="F332" i="2"/>
  <c r="F334" i="2"/>
  <c r="F338" i="2"/>
  <c r="F336" i="2" s="1"/>
  <c r="E336" i="2" s="1"/>
  <c r="F346" i="2"/>
  <c r="F348" i="2"/>
  <c r="F350" i="2"/>
  <c r="F352" i="2"/>
  <c r="F354" i="2"/>
  <c r="F356" i="2"/>
  <c r="F363" i="2"/>
  <c r="F361" i="2" s="1"/>
  <c r="F367" i="2"/>
  <c r="F369" i="2"/>
  <c r="F371" i="2"/>
  <c r="F375" i="2"/>
  <c r="F373" i="2" s="1"/>
  <c r="E373" i="2" s="1"/>
  <c r="F383" i="2"/>
  <c r="F385" i="2"/>
  <c r="F387" i="2"/>
  <c r="F389" i="2"/>
  <c r="F391" i="2"/>
  <c r="F398" i="2"/>
  <c r="F396" i="2" s="1"/>
  <c r="F402" i="2"/>
  <c r="F404" i="2"/>
  <c r="F406" i="2"/>
  <c r="F410" i="2"/>
  <c r="F408" i="2" s="1"/>
  <c r="E408" i="2" s="1"/>
  <c r="F418" i="2"/>
  <c r="F420" i="2"/>
  <c r="F422" i="2"/>
  <c r="F424" i="2"/>
  <c r="F431" i="2"/>
  <c r="F429" i="2" s="1"/>
  <c r="E429" i="2" s="1"/>
  <c r="F435" i="2"/>
  <c r="F437" i="2"/>
  <c r="F439" i="2"/>
  <c r="F441" i="2"/>
  <c r="F443" i="2"/>
  <c r="F445" i="2"/>
  <c r="F447" i="2"/>
  <c r="F451" i="2"/>
  <c r="F449" i="2" s="1"/>
  <c r="E449" i="2" s="1"/>
  <c r="F459" i="2"/>
  <c r="F461" i="2"/>
  <c r="F463" i="2"/>
  <c r="F465" i="2"/>
  <c r="F467" i="2"/>
  <c r="F474" i="2"/>
  <c r="F472" i="2" s="1"/>
  <c r="F478" i="2"/>
  <c r="F476" i="2" s="1"/>
  <c r="E476" i="2" s="1"/>
  <c r="F482" i="2"/>
  <c r="F480" i="2" s="1"/>
  <c r="E480" i="2" s="1"/>
  <c r="F490" i="2"/>
  <c r="F492" i="2"/>
  <c r="F494" i="2"/>
  <c r="F496" i="2"/>
  <c r="F498" i="2"/>
  <c r="H16" i="2"/>
  <c r="H29" i="2"/>
  <c r="H35" i="2"/>
  <c r="H37" i="2"/>
  <c r="H39" i="2"/>
  <c r="H41" i="2"/>
  <c r="H45" i="2"/>
  <c r="H53" i="2"/>
  <c r="H55" i="2"/>
  <c r="H57" i="2"/>
  <c r="H59" i="2"/>
  <c r="H66" i="2"/>
  <c r="H70" i="2"/>
  <c r="H72" i="2"/>
  <c r="H76" i="2"/>
  <c r="H84" i="2"/>
  <c r="H86" i="2"/>
  <c r="H88" i="2"/>
  <c r="H95" i="2"/>
  <c r="H99" i="2"/>
  <c r="H101" i="2"/>
  <c r="H103" i="2"/>
  <c r="H105" i="2"/>
  <c r="H107" i="2"/>
  <c r="H111" i="2"/>
  <c r="H119" i="2"/>
  <c r="H121" i="2"/>
  <c r="H123" i="2"/>
  <c r="H130" i="2"/>
  <c r="H134" i="2"/>
  <c r="H136" i="2"/>
  <c r="H138" i="2"/>
  <c r="H140" i="2"/>
  <c r="H142" i="2"/>
  <c r="H144" i="2"/>
  <c r="H148" i="2"/>
  <c r="H156" i="2"/>
  <c r="H158" i="2"/>
  <c r="H160" i="2"/>
  <c r="H162" i="2"/>
  <c r="H164" i="2"/>
  <c r="H171" i="2"/>
  <c r="H175" i="2"/>
  <c r="H177" i="2"/>
  <c r="H181" i="2"/>
  <c r="H189" i="2"/>
  <c r="H191" i="2"/>
  <c r="H193" i="2"/>
  <c r="H195" i="2"/>
  <c r="H202" i="2"/>
  <c r="H206" i="2"/>
  <c r="H208" i="2"/>
  <c r="H210" i="2"/>
  <c r="H212" i="2"/>
  <c r="H216" i="2"/>
  <c r="H224" i="2"/>
  <c r="H226" i="2"/>
  <c r="H228" i="2"/>
  <c r="H235" i="2"/>
  <c r="H237" i="2"/>
  <c r="H241" i="2"/>
  <c r="H243" i="2"/>
  <c r="H245" i="2"/>
  <c r="H249" i="2"/>
  <c r="H251" i="2"/>
  <c r="H259" i="2"/>
  <c r="H261" i="2"/>
  <c r="H263" i="2"/>
  <c r="H270" i="2"/>
  <c r="H274" i="2"/>
  <c r="H278" i="2"/>
  <c r="H286" i="2"/>
  <c r="H288" i="2"/>
  <c r="H290" i="2"/>
  <c r="H297" i="2"/>
  <c r="H301" i="2"/>
  <c r="H303" i="2"/>
  <c r="H307" i="2"/>
  <c r="H315" i="2"/>
  <c r="H317" i="2"/>
  <c r="H319" i="2"/>
  <c r="H321" i="2"/>
  <c r="H328" i="2"/>
  <c r="H332" i="2"/>
  <c r="H334" i="2"/>
  <c r="H338" i="2"/>
  <c r="H346" i="2"/>
  <c r="H348" i="2"/>
  <c r="H350" i="2"/>
  <c r="H352" i="2"/>
  <c r="H354" i="2"/>
  <c r="H356" i="2"/>
  <c r="H363" i="2"/>
  <c r="H367" i="2"/>
  <c r="H369" i="2"/>
  <c r="H371" i="2"/>
  <c r="H375" i="2"/>
  <c r="H383" i="2"/>
  <c r="H385" i="2"/>
  <c r="H387" i="2"/>
  <c r="H389" i="2"/>
  <c r="H391" i="2"/>
  <c r="H398" i="2"/>
  <c r="H402" i="2"/>
  <c r="H404" i="2"/>
  <c r="H406" i="2"/>
  <c r="H410" i="2"/>
  <c r="H418" i="2"/>
  <c r="H420" i="2"/>
  <c r="H422" i="2"/>
  <c r="H424" i="2"/>
  <c r="H431" i="2"/>
  <c r="H435" i="2"/>
  <c r="H437" i="2"/>
  <c r="H439" i="2"/>
  <c r="H441" i="2"/>
  <c r="H443" i="2"/>
  <c r="H445" i="2"/>
  <c r="H447" i="2"/>
  <c r="H451" i="2"/>
  <c r="H459" i="2"/>
  <c r="H461" i="2"/>
  <c r="H463" i="2"/>
  <c r="H465" i="2"/>
  <c r="H467" i="2"/>
  <c r="H474" i="2"/>
  <c r="H478" i="2"/>
  <c r="H482" i="2"/>
  <c r="H490" i="2"/>
  <c r="H492" i="2"/>
  <c r="H494" i="2"/>
  <c r="H496" i="2"/>
  <c r="H498" i="2"/>
  <c r="F14" i="1"/>
  <c r="F13" i="1" s="1"/>
  <c r="H14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F31" i="16" l="1"/>
  <c r="F7" i="16"/>
  <c r="E7" i="16" s="1"/>
  <c r="F7" i="15"/>
  <c r="D34" i="1" s="1"/>
  <c r="I36" i="13"/>
  <c r="F36" i="13" s="1"/>
  <c r="F19" i="11"/>
  <c r="E7" i="11"/>
  <c r="D30" i="1"/>
  <c r="F9" i="10"/>
  <c r="I36" i="10"/>
  <c r="F36" i="10" s="1"/>
  <c r="F29" i="7"/>
  <c r="F27" i="6"/>
  <c r="E27" i="6" s="1"/>
  <c r="E19" i="6"/>
  <c r="E25" i="1"/>
  <c r="I30" i="5"/>
  <c r="F30" i="5" s="1"/>
  <c r="F21" i="5"/>
  <c r="F7" i="5"/>
  <c r="E3" i="5"/>
  <c r="C24" i="1"/>
  <c r="F416" i="2"/>
  <c r="E416" i="2" s="1"/>
  <c r="F257" i="2"/>
  <c r="E257" i="2" s="1"/>
  <c r="F154" i="2"/>
  <c r="E154" i="2" s="1"/>
  <c r="F68" i="2"/>
  <c r="E68" i="2" s="1"/>
  <c r="F33" i="2"/>
  <c r="E19" i="11"/>
  <c r="F30" i="1"/>
  <c r="E21" i="5"/>
  <c r="F24" i="1"/>
  <c r="E3" i="10"/>
  <c r="C29" i="1"/>
  <c r="E7" i="14"/>
  <c r="D33" i="1"/>
  <c r="E3" i="13"/>
  <c r="C32" i="1"/>
  <c r="E19" i="4"/>
  <c r="E23" i="1"/>
  <c r="E3" i="8"/>
  <c r="C27" i="1"/>
  <c r="E3" i="15"/>
  <c r="C34" i="1"/>
  <c r="E15" i="14"/>
  <c r="E33" i="1"/>
  <c r="E13" i="13"/>
  <c r="E32" i="1"/>
  <c r="E13" i="8"/>
  <c r="E27" i="1"/>
  <c r="F25" i="1"/>
  <c r="C28" i="1"/>
  <c r="F330" i="2"/>
  <c r="E330" i="2" s="1"/>
  <c r="F247" i="2"/>
  <c r="E247" i="2" s="1"/>
  <c r="F222" i="2"/>
  <c r="E222" i="2" s="1"/>
  <c r="F132" i="2"/>
  <c r="E132" i="2" s="1"/>
  <c r="I32" i="17"/>
  <c r="F32" i="17" s="1"/>
  <c r="F23" i="15"/>
  <c r="F34" i="1" s="1"/>
  <c r="I36" i="14"/>
  <c r="F36" i="14" s="1"/>
  <c r="I32" i="12"/>
  <c r="F32" i="12" s="1"/>
  <c r="I38" i="4"/>
  <c r="F38" i="4" s="1"/>
  <c r="F25" i="9"/>
  <c r="F28" i="1" s="1"/>
  <c r="F21" i="8"/>
  <c r="F7" i="8"/>
  <c r="F7" i="6"/>
  <c r="F488" i="2"/>
  <c r="E488" i="2" s="1"/>
  <c r="F433" i="2"/>
  <c r="F469" i="2" s="1"/>
  <c r="F344" i="2"/>
  <c r="E344" i="2" s="1"/>
  <c r="F204" i="2"/>
  <c r="E204" i="2" s="1"/>
  <c r="F97" i="2"/>
  <c r="E97" i="2" s="1"/>
  <c r="I44" i="16"/>
  <c r="F44" i="16" s="1"/>
  <c r="F21" i="12"/>
  <c r="F31" i="1" s="1"/>
  <c r="F27" i="10"/>
  <c r="F35" i="10" s="1"/>
  <c r="F9" i="4"/>
  <c r="D23" i="1" s="1"/>
  <c r="F7" i="9"/>
  <c r="I42" i="7"/>
  <c r="F42" i="7" s="1"/>
  <c r="F7" i="7"/>
  <c r="F41" i="7" s="1"/>
  <c r="E31" i="1"/>
  <c r="C31" i="1"/>
  <c r="C26" i="1"/>
  <c r="F457" i="2"/>
  <c r="E457" i="2" s="1"/>
  <c r="F400" i="2"/>
  <c r="E400" i="2" s="1"/>
  <c r="F381" i="2"/>
  <c r="E381" i="2" s="1"/>
  <c r="F365" i="2"/>
  <c r="E365" i="2" s="1"/>
  <c r="F313" i="2"/>
  <c r="E313" i="2" s="1"/>
  <c r="F299" i="2"/>
  <c r="E299" i="2" s="1"/>
  <c r="F284" i="2"/>
  <c r="E284" i="2" s="1"/>
  <c r="F117" i="2"/>
  <c r="E117" i="2" s="1"/>
  <c r="F82" i="2"/>
  <c r="E82" i="2" s="1"/>
  <c r="F51" i="2"/>
  <c r="E51" i="2" s="1"/>
  <c r="F19" i="17"/>
  <c r="E19" i="17" s="1"/>
  <c r="I34" i="15"/>
  <c r="F34" i="15" s="1"/>
  <c r="F21" i="13"/>
  <c r="F7" i="13"/>
  <c r="I28" i="11"/>
  <c r="F28" i="11" s="1"/>
  <c r="F27" i="4"/>
  <c r="F23" i="1" s="1"/>
  <c r="I32" i="8"/>
  <c r="F32" i="8" s="1"/>
  <c r="I36" i="6"/>
  <c r="F36" i="6" s="1"/>
  <c r="E268" i="2"/>
  <c r="E64" i="2"/>
  <c r="E3" i="14"/>
  <c r="F35" i="14"/>
  <c r="C33" i="1"/>
  <c r="E21" i="13"/>
  <c r="F32" i="1"/>
  <c r="D32" i="1"/>
  <c r="E7" i="13"/>
  <c r="D29" i="1"/>
  <c r="E9" i="10"/>
  <c r="E27" i="4"/>
  <c r="E433" i="2"/>
  <c r="E396" i="2"/>
  <c r="E233" i="2"/>
  <c r="E128" i="2"/>
  <c r="C36" i="1"/>
  <c r="F31" i="17"/>
  <c r="E3" i="17"/>
  <c r="E21" i="12"/>
  <c r="E7" i="12"/>
  <c r="F31" i="12"/>
  <c r="D31" i="1"/>
  <c r="E11" i="11"/>
  <c r="E30" i="1"/>
  <c r="F29" i="1"/>
  <c r="C23" i="1"/>
  <c r="E3" i="4"/>
  <c r="E17" i="9"/>
  <c r="D28" i="1"/>
  <c r="D26" i="1"/>
  <c r="E7" i="7"/>
  <c r="E24" i="1"/>
  <c r="E13" i="5"/>
  <c r="E472" i="2"/>
  <c r="E169" i="2"/>
  <c r="F197" i="2"/>
  <c r="E27" i="2"/>
  <c r="F7" i="2"/>
  <c r="E7" i="17"/>
  <c r="D36" i="1"/>
  <c r="E35" i="1"/>
  <c r="E23" i="16"/>
  <c r="E3" i="16"/>
  <c r="C35" i="1"/>
  <c r="F43" i="16"/>
  <c r="E23" i="15"/>
  <c r="E15" i="15"/>
  <c r="E34" i="1"/>
  <c r="E3" i="11"/>
  <c r="C30" i="1"/>
  <c r="F27" i="11"/>
  <c r="E25" i="9"/>
  <c r="E21" i="8"/>
  <c r="F27" i="1"/>
  <c r="E7" i="8"/>
  <c r="F31" i="8"/>
  <c r="D27" i="1"/>
  <c r="E7" i="6"/>
  <c r="D25" i="1"/>
  <c r="E3" i="6"/>
  <c r="C25" i="1"/>
  <c r="E361" i="2"/>
  <c r="E295" i="2"/>
  <c r="F125" i="2"/>
  <c r="E93" i="2"/>
  <c r="E43" i="2"/>
  <c r="E36" i="1"/>
  <c r="E11" i="17"/>
  <c r="E31" i="16"/>
  <c r="F35" i="1"/>
  <c r="D35" i="1"/>
  <c r="F33" i="1"/>
  <c r="E23" i="14"/>
  <c r="E17" i="10"/>
  <c r="E29" i="1"/>
  <c r="F26" i="1"/>
  <c r="E29" i="7"/>
  <c r="E21" i="7"/>
  <c r="E26" i="1"/>
  <c r="E7" i="5"/>
  <c r="D24" i="1"/>
  <c r="F29" i="5"/>
  <c r="F35" i="13"/>
  <c r="F426" i="2" l="1"/>
  <c r="F166" i="2"/>
  <c r="F33" i="15"/>
  <c r="F17" i="3" s="1"/>
  <c r="E7" i="15"/>
  <c r="E27" i="10"/>
  <c r="F33" i="9"/>
  <c r="H28" i="1" s="1"/>
  <c r="E7" i="9"/>
  <c r="F35" i="6"/>
  <c r="H25" i="1" s="1"/>
  <c r="F37" i="4"/>
  <c r="F6" i="3" s="1"/>
  <c r="E9" i="4"/>
  <c r="F500" i="2"/>
  <c r="F393" i="2"/>
  <c r="F358" i="2"/>
  <c r="F323" i="2"/>
  <c r="F292" i="2"/>
  <c r="F265" i="2"/>
  <c r="F11" i="2"/>
  <c r="F230" i="2"/>
  <c r="F90" i="2"/>
  <c r="F9" i="2"/>
  <c r="F13" i="2"/>
  <c r="F61" i="2"/>
  <c r="E33" i="2"/>
  <c r="F36" i="1"/>
  <c r="F11" i="1" s="1"/>
  <c r="F5" i="1"/>
  <c r="F14" i="3"/>
  <c r="H31" i="1"/>
  <c r="F9" i="3"/>
  <c r="H26" i="1"/>
  <c r="F8" i="3"/>
  <c r="F13" i="3"/>
  <c r="H30" i="1"/>
  <c r="F16" i="3"/>
  <c r="H33" i="1"/>
  <c r="F9" i="1"/>
  <c r="F10" i="3"/>
  <c r="H27" i="1"/>
  <c r="F15" i="3"/>
  <c r="H32" i="1"/>
  <c r="F12" i="3"/>
  <c r="H29" i="1"/>
  <c r="F7" i="3"/>
  <c r="H24" i="1"/>
  <c r="F18" i="3"/>
  <c r="H35" i="1"/>
  <c r="F19" i="3"/>
  <c r="H36" i="1"/>
  <c r="F7" i="1"/>
  <c r="H34" i="1"/>
  <c r="H23" i="1" l="1"/>
  <c r="F11" i="3"/>
  <c r="F21" i="3" s="1"/>
  <c r="F18" i="2"/>
  <c r="F20" i="2" s="1"/>
  <c r="F16" i="1"/>
  <c r="F18" i="1" s="1"/>
</calcChain>
</file>

<file path=xl/sharedStrings.xml><?xml version="1.0" encoding="utf-8"?>
<sst xmlns="http://schemas.openxmlformats.org/spreadsheetml/2006/main" count="1277" uniqueCount="169">
  <si>
    <t>Vse na zavihku 2</t>
  </si>
  <si>
    <t>Oznaka</t>
  </si>
  <si>
    <t>2_2_PG08</t>
  </si>
  <si>
    <t>10_10_Pro8b</t>
  </si>
  <si>
    <t>11_11_Pro48</t>
  </si>
  <si>
    <t>13_13_Vrb17E</t>
  </si>
  <si>
    <t>16_16_Lj11</t>
  </si>
  <si>
    <t>19_19_CLD8</t>
  </si>
  <si>
    <t>23_23_GrD57</t>
  </si>
  <si>
    <t>31_31_LuV72</t>
  </si>
  <si>
    <t>34_34_Bis97</t>
  </si>
  <si>
    <t>45_45_Tov02</t>
  </si>
  <si>
    <t>46_46_Obž01</t>
  </si>
  <si>
    <t>48_48_Obž43</t>
  </si>
  <si>
    <t>49_49_SpB12</t>
  </si>
  <si>
    <t>54_54_Obž02</t>
  </si>
  <si>
    <t>DEMONTAŽA Z ODVOZOM</t>
  </si>
  <si>
    <t>DOBAVA OKENSKIH ELEMENTOV</t>
  </si>
  <si>
    <t>ZASTEKLITEV IN MONTAŽA</t>
  </si>
  <si>
    <t>DODATNO</t>
  </si>
  <si>
    <t>KONTROLA KVALITETE IZVEDENIH DEL</t>
  </si>
  <si>
    <t>Meritve zvočne izolirnosti</t>
  </si>
  <si>
    <t>NEPREDVIDLJIVI STROŠKI ( v %)</t>
  </si>
  <si>
    <t>SKUPAJ (EUR +brez DDV)</t>
  </si>
  <si>
    <t>Naslov</t>
  </si>
  <si>
    <t>Pod Gradom 8, Celje</t>
  </si>
  <si>
    <t>Prožinska vas 8b, Prožinska vas</t>
  </si>
  <si>
    <t>Prožinska vas 48, Prožinska vas</t>
  </si>
  <si>
    <t>Vrbno 17E, Vrbno</t>
  </si>
  <si>
    <t>Ljubljanska cesta 11, Šentjur</t>
  </si>
  <si>
    <t>Cesta Leona Dobrotinška 8, Šentjur</t>
  </si>
  <si>
    <t>Grobelno - del 57, Grobelno - del</t>
  </si>
  <si>
    <t>Lušečka vas 72, Lušečka vas</t>
  </si>
  <si>
    <t>Bistriška cesta 97, Poljčane</t>
  </si>
  <si>
    <t>Tovarniška ulica 2, Poljčane</t>
  </si>
  <si>
    <t>Ob železnici 1, Poljčane</t>
  </si>
  <si>
    <t>Ob železnici 43, Poljčane</t>
  </si>
  <si>
    <t>Spodnja Brežnica 12, Spodnja Brežnica</t>
  </si>
  <si>
    <t>Ob železnici 2, Pragersko</t>
  </si>
  <si>
    <t>Demontaža</t>
  </si>
  <si>
    <t>Dobava okenskih elementov</t>
  </si>
  <si>
    <t>Zasteklitev in montaža</t>
  </si>
  <si>
    <t>Znesek brez DDV</t>
  </si>
  <si>
    <t>Dodatno</t>
  </si>
  <si>
    <t>Skupaj</t>
  </si>
  <si>
    <t>Št. montaž</t>
  </si>
  <si>
    <t>Št. zasteklitev</t>
  </si>
  <si>
    <t>Št. oken skupaj</t>
  </si>
  <si>
    <t>Št. napak</t>
  </si>
  <si>
    <t>STAVBA Pa01 - Pod Gradom 8, Celje</t>
  </si>
  <si>
    <t>Št.</t>
  </si>
  <si>
    <t>1.1.</t>
  </si>
  <si>
    <t>2.1.</t>
  </si>
  <si>
    <t>2.2.</t>
  </si>
  <si>
    <t>2.3.</t>
  </si>
  <si>
    <t>2.4.</t>
  </si>
  <si>
    <t>3.1.</t>
  </si>
  <si>
    <t>4.1.</t>
  </si>
  <si>
    <t>4.2.</t>
  </si>
  <si>
    <t>4.3.</t>
  </si>
  <si>
    <t>4.4.</t>
  </si>
  <si>
    <t>STAVBA Pa02 - Prožinska vas 8b, Prožinska vas</t>
  </si>
  <si>
    <t>STAVBA Pa03 - Prožinska vas 48, Prožinska vas</t>
  </si>
  <si>
    <t>2.5.</t>
  </si>
  <si>
    <t>STAVBA Pa04 - Vrbno 17E, Vrbno</t>
  </si>
  <si>
    <t>2.6.</t>
  </si>
  <si>
    <t>4.5.</t>
  </si>
  <si>
    <t>STAVBA Pa05 - Ljubljanska cesta 11, Šentjur</t>
  </si>
  <si>
    <t>STAVBA Pa06 - Cesta Leona Dobrotinška 8, Šentjur</t>
  </si>
  <si>
    <t>STAVBA Pa07 - Grobelno - del 57, Grobelno - del</t>
  </si>
  <si>
    <t>1.2.</t>
  </si>
  <si>
    <t>3.2.</t>
  </si>
  <si>
    <t>STAVBA Pa08 - Lušečka vas 72, Lušečka vas</t>
  </si>
  <si>
    <t>STAVBA Pa09 - Bistriška cesta 97, Poljčane</t>
  </si>
  <si>
    <t>STAVBA Pa10 - Tovarniška ulica 2, Poljčane</t>
  </si>
  <si>
    <t>4.6.</t>
  </si>
  <si>
    <t>STAVBA Pa11 - Ob železnici 1, Poljčane</t>
  </si>
  <si>
    <t>STAVBA Pa12 - Ob železnici 43, Poljčane</t>
  </si>
  <si>
    <t>STAVBA Pa13 - Spodnja Brežnica 12, Spodnja Brežnica</t>
  </si>
  <si>
    <t>2.7.</t>
  </si>
  <si>
    <t>STAVBA Pa14 - Ob železnici 2, Pragersko</t>
  </si>
  <si>
    <t>Opis</t>
  </si>
  <si>
    <t>Demontaža okna z odvozom</t>
  </si>
  <si>
    <t>Enodelno okno 40 x 140, les - bela, steklo 6/16/4, R'w = 36 dB (R'w+Ctr &gt;= 31 dB), ozki podboj - RAL montaža</t>
  </si>
  <si>
    <t>Enodelno okno 120 x 140, les - bela, steklo 6/16/4, R'w = 36 dB (R'w+Ctr &gt;= 31 dB), ozki podboj - RAL montaža</t>
  </si>
  <si>
    <t>Bal. vrata - enodelna 90 x 220, les - bela, steklo 6/16/4, R'w = 36 dB (R'w+Ctr &gt;= 31 dB), ozki podboj - RAL montaža</t>
  </si>
  <si>
    <t>RAL montaža okna, zidarska(*) in slikopleskarska(**) dela</t>
  </si>
  <si>
    <t>(*) - fina in groba zidarska dela na zunanjih in notranjih špaletah</t>
  </si>
  <si>
    <t>(**) - oplesk celotne notranje stene in izvedba pleskarskih del na zunanjih fasadnih špaletah</t>
  </si>
  <si>
    <t>Dobava notranjih polic - marmor, širina 300 mm</t>
  </si>
  <si>
    <t>Montaža notranjih polic</t>
  </si>
  <si>
    <t>Dobava in montaža predokenskih ALU rolet</t>
  </si>
  <si>
    <t>Dobava in montaža - notranji plise</t>
  </si>
  <si>
    <t>SKUPAJ -Pod Gradom 8, Celje (EUR +brez DDV)</t>
  </si>
  <si>
    <t>Enodelno okno 100 x 90, les - rjava, steklo 6/16/4, R'w = 36 dB (R'w+Ctr &gt;= 31 dB), ozki podboj - RAL montaža</t>
  </si>
  <si>
    <t>Bal. vrata - enodelna 90 x 215, les - rjava, steklo 6/16/4, R'w = 36 dB (R'w+Ctr &gt;= 31 dB), ozki podboj - RAL montaža</t>
  </si>
  <si>
    <t>Dobava in montaža polken - pregibne lamele</t>
  </si>
  <si>
    <t>SKUPAJ -Prožinska vas 8b, Prožinska vas (EUR +brez DDV)</t>
  </si>
  <si>
    <t>Enodelno okno 70 x 70, PVC - rjava, steklo 6/16/4, R'w = 36 dB (R'w+Ctr &gt;= 31 dB), ozki podboj - RAL montaža</t>
  </si>
  <si>
    <t>Enodelno okno 100 x 120, PVC - rjava, steklo 6/16/4, R'w = 36 dB (R'w+Ctr &gt;= 31 dB), ozki podboj - RAL montaža</t>
  </si>
  <si>
    <t>Enodelno okno 120 x 120, PVC - rjava, steklo 6/16/4, R'w = 36 dB (R'w+Ctr &gt;= 31 dB), ozki podboj - RAL montaža</t>
  </si>
  <si>
    <t>Bal. vrata - enodelna 90 x 230, PVC - rjava, steklo 6/16/4, R'w = 36 dB (R'w+Ctr &gt;= 31 dB), ozki podboj - RAL montaža</t>
  </si>
  <si>
    <t>Bal. vrata - enodelna 90 x 230, PVC - rjava, steklo 6/14/4, R'w = 35 dB (R'w+Ctr &gt;= 30 dB), ozki podboj - RAL montaža</t>
  </si>
  <si>
    <t>Dobava in montaža notranjih žaluzij - 25mm</t>
  </si>
  <si>
    <t>SKUPAJ -Prožinska vas 48, Prožinska vas (EUR +brez DDV)</t>
  </si>
  <si>
    <t>Enodelno okno 120 x 150, les - rjava, steklo 6/16/4, R'w = 36 dB (R'w+Ctr &gt;= 31 dB), ozki podboj - RAL montaža</t>
  </si>
  <si>
    <t>Dvodelno okno 140 x 130, les - rjava, steklo 6/16/4, R'w = 36 dB (R'w+Ctr &gt;= 31 dB), ozki podboj - RAL montaža</t>
  </si>
  <si>
    <t>Dvodelno okno 140 x 150, les - rjava, steklo 6/16/4, R'w = 36 dB (R'w+Ctr &gt;= 31 dB), ozki podboj - RAL montaža</t>
  </si>
  <si>
    <t>Dvodelno okno 270 x 150, les - rjava, steklo 6/16/4, R'w = 36 dB (R'w+Ctr &gt;= 31 dB), ozki podboj - RAL montaža</t>
  </si>
  <si>
    <t>Bal. vrata - enodelna 110 x 230, les - rjava, steklo 6/16/4, R'w = 36 dB (R'w+Ctr &gt;= 31 dB), ozki podboj - RAL montaža</t>
  </si>
  <si>
    <t>Bal. vrata - dvodelna 140 x 230, les - rjava, steklo 6/16/4, R'w = 36 dB (R'w+Ctr &gt;= 31 dB), ozki podboj - RAL montaža</t>
  </si>
  <si>
    <t>Raznos elementov v višja nadstropja</t>
  </si>
  <si>
    <t>SKUPAJ -Vrbno 17E, Vrbno (EUR +brez DDV)</t>
  </si>
  <si>
    <t>Enodelno okno 100 x 145, PVC - bela, steklo 6/16/4, R'w = 36 dB (R'w+Ctr &gt;= 31 dB), ozki podboj - RAL montaža</t>
  </si>
  <si>
    <t>Bal. vrata - enodelna 90 x 210, PVC - bela, steklo 6/16/4, R'w = 36 dB (R'w+Ctr &gt;= 31 dB), ozki podboj - RAL montaža</t>
  </si>
  <si>
    <t>Dobava zunanjih polic - ALU, širina 300 mm</t>
  </si>
  <si>
    <t>Montaža zunanjih polic</t>
  </si>
  <si>
    <t>SKUPAJ -Ljubljanska cesta 11, Šentjur (EUR +brez DDV)</t>
  </si>
  <si>
    <t>Dvodelno okno 90 x 140, les - rjava, steklo 6/16/4, R'w = 36 dB (R'w+Ctr &gt;= 31 dB), široki podboj - RAL montaža</t>
  </si>
  <si>
    <t>Dvodelno okno 150 x 140, les - rjava, steklo 6/16/4, R'w = 36 dB (R'w+Ctr &gt;= 31 dB), široki podboj - RAL montaža</t>
  </si>
  <si>
    <t>Dvodelno okno 180 x 140, les - rjava, steklo 6/16/4, R'w = 36 dB (R'w+Ctr &gt;= 31 dB), široki podboj - RAL montaža</t>
  </si>
  <si>
    <t>Bal. vrata - dvodelna 240 x 250, les - rjava, steklo 6/16/4, R'w = 36 dB (R'w+Ctr &gt;= 31 dB), široki podboj - RAL montaža</t>
  </si>
  <si>
    <t>RAL montaža okna, zidarska(*) in slikopleskarska(**) dela široki podboj</t>
  </si>
  <si>
    <t>SKUPAJ -Cesta Leona Dobrotinška 8, Šentjur (EUR +brez DDV)</t>
  </si>
  <si>
    <t>Demontaža strešnega okna z odvozom</t>
  </si>
  <si>
    <t>Enodelno okno 100 x 140, les - , steklo 6/16/4, R'w = 36 dB (R'w+Ctr &gt;= 31 dB), ozki podboj - RAL montaža</t>
  </si>
  <si>
    <t>Bal. vrata - enodelna 90 x 235, les - , steklo 6/16/4, R'w = 36 dB (R'w+Ctr &gt;= 31 dB), ozki podboj - RAL montaža</t>
  </si>
  <si>
    <t>Strešno okno z notranjim vgradnim setom, z nav. streho 70 x 110, les - , steklo 6/14/4, R'w = 35 dB (R'w+Ctr &gt;= 30 dB), ozki podboj - RAL montaža</t>
  </si>
  <si>
    <t>Montaža strešnega okna, zidarska(*) in slikopleskarska(**) dela</t>
  </si>
  <si>
    <t>SKUPAJ -Grobelno - del 57, Grobelno - del (EUR +brez DDV)</t>
  </si>
  <si>
    <t>Enodelno okno 80 x 120, PVC - rjava, steklo 6/16/4, R'w = 36 dB (R'w+Ctr &gt;= 31 dB), ozki podboj - RAL montaža</t>
  </si>
  <si>
    <t>SKUPAJ -Lušečka vas 72, Lušečka vas (EUR +brez DDV)</t>
  </si>
  <si>
    <t>Enodelno okno 110 x 125, les - bela, steklo 6/16/4, R'w = 36 dB (R'w+Ctr &gt;= 31 dB), ozki podboj - RAL montaža</t>
  </si>
  <si>
    <t>Bal. vrata - enodelna 110 x 280, les - bela, steklo 6/16/4, R'w = 36 dB (R'w+Ctr &gt;= 31 dB), ozki podboj - RAL montaža</t>
  </si>
  <si>
    <t>Dobava in montaža zunanjih žaluzij - 80mm</t>
  </si>
  <si>
    <t>SKUPAJ -Bistriška cesta 97, Poljčane (EUR +brez DDV)</t>
  </si>
  <si>
    <t>Enodelno okno 135 x 150, les - bela, steklo 10/16/4, R'w = 38 dB (R'w+Ctr &gt;= 33 dB), široki podboj - RAL montaža</t>
  </si>
  <si>
    <t>Dobava in montaža - notranji screen rolo</t>
  </si>
  <si>
    <t>SKUPAJ -Tovarniška ulica 2, Poljčane (EUR +brez DDV)</t>
  </si>
  <si>
    <t>Enodelno okno 100 x 140, PVC - bela, steklo 10/16/4, R'w = 38 dB (R'w+Ctr &gt;= 33 dB), široki podboj - RAL montaža</t>
  </si>
  <si>
    <t>Enodelno okno 120 x 145, PVC - bela, steklo 10/16/4, R'w = 38 dB (R'w+Ctr &gt;= 33 dB), široki podboj - RAL montaža</t>
  </si>
  <si>
    <t>Enodelno okno 125 x 145, PVC - bela, steklo 10/16/4, R'w = 38 dB (R'w+Ctr &gt;= 33 dB), široki podboj - RAL montaža</t>
  </si>
  <si>
    <t>SKUPAJ -Ob železnici 1, Poljčane (EUR +brez DDV)</t>
  </si>
  <si>
    <t>Enodelno okno 70 x 115, PVC - bela, steklo 6/16/4, R'w = 36 dB (R'w+Ctr &gt;= 31 dB), Medstekelne prečke, široki podboj - RAL montaža</t>
  </si>
  <si>
    <t>Enodelno okno 95 x 150, PVC - bela, steklo 6/16/4, R'w = 36 dB (R'w+Ctr &gt;= 31 dB), Medstekelne prečke, široki podboj - RAL montaža</t>
  </si>
  <si>
    <t>Bal. vrata - enodelna 100 x 210, PVC - bela, steklo 6/16/4, R'w = 36 dB (R'w+Ctr &gt;= 31 dB), Medstekelne prečke, široki podboj - RAL montaža</t>
  </si>
  <si>
    <t>Medstekelne prečke</t>
  </si>
  <si>
    <t>SKUPAJ -Ob železnici 43, Poljčane (EUR +brez DDV)</t>
  </si>
  <si>
    <t>Enodelno okno 90 x 155, PVC - , steklo 10/16/6, R'w = 40 dB (R'w+Ctr &gt;= 35 dB), ozki podboj - RAL montaža</t>
  </si>
  <si>
    <t>Enodelno okno 100 x 150, PVC - , steklo 10/16/6, R'w = 40 dB (R'w+Ctr &gt;= 35 dB), ozki podboj - RAL montaža</t>
  </si>
  <si>
    <t>Enodelno okno 115 x 135, PVC - , steklo 10/16/6, R'w = 40 dB (R'w+Ctr &gt;= 35 dB), ozki podboj - RAL montaža</t>
  </si>
  <si>
    <t>Dvodelno okno 150 x 155, PVC - , steklo 10/16/6, R'w = 40 dB (R'w+Ctr &gt;= 35 dB), ozki podboj - RAL montaža</t>
  </si>
  <si>
    <t>Bal. vrata - enodelna 100 x 230, PVC - , steklo 10/16/6, R'w = 40 dB (R'w+Ctr &gt;= 35 dB), ozki podboj - RAL montaža</t>
  </si>
  <si>
    <t>Bal. vrata - dvodelna 145 x 230, PVC - , steklo 10/16/6, R'w = 40 dB (R'w+Ctr &gt;= 35 dB), ozki podboj - RAL montaža</t>
  </si>
  <si>
    <t>Bal. vrata - dvodelna 150 x 220, PVC - , steklo 10/16/6, R'w = 40 dB (R'w+Ctr &gt;= 35 dB), ozki podboj - RAL montaža</t>
  </si>
  <si>
    <t>SKUPAJ -Spodnja Brežnica 12, Spodnja Brežnica (EUR +brez DDV)</t>
  </si>
  <si>
    <t>Dvodelno okno 140 x 240 (nadsvetloba), PVC - rjava, steklo 10/16/6, R'w = 40 dB (R'w+Ctr &gt;= 35 dB), široki podboj - RAL montaža</t>
  </si>
  <si>
    <t>Dobava in montaža nadokenskih ALU rolet</t>
  </si>
  <si>
    <t>SKUPAJ -Ob železnici 2, Pragersko (EUR +brez DDV)</t>
  </si>
  <si>
    <t>Enota</t>
  </si>
  <si>
    <t>M1</t>
  </si>
  <si>
    <t>KOS</t>
  </si>
  <si>
    <t>M2</t>
  </si>
  <si>
    <t>Kol.</t>
  </si>
  <si>
    <t>Cena</t>
  </si>
  <si>
    <t>Vrednost</t>
  </si>
  <si>
    <t>S K U P A J</t>
  </si>
  <si>
    <t>T.2.2  POPIS DEL S PREDIZMERAMI</t>
  </si>
  <si>
    <t>T.2.2  POPIS DEL S PREDIZMERAMI - Seznam stavb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</si>
</sst>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color indexed="8"/>
      <name val="MS Sans Serif"/>
    </font>
    <font>
      <b/>
      <sz val="10"/>
      <color indexed="8"/>
      <name val="Times New Roman"/>
    </font>
    <font>
      <sz val="8"/>
      <color indexed="8"/>
      <name val="Times New Roman"/>
    </font>
    <font>
      <b/>
      <sz val="9"/>
      <color indexed="8"/>
      <name val="Times New Roman"/>
    </font>
    <font>
      <sz val="10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Times New Roman"/>
    </font>
    <font>
      <b/>
      <sz val="9"/>
      <color indexed="10"/>
      <name val="Times New Roman"/>
    </font>
    <font>
      <sz val="9"/>
      <color indexed="8"/>
      <name val="Times New Roman"/>
    </font>
    <font>
      <b/>
      <sz val="10"/>
      <color indexed="9"/>
      <name val="Times New Roman"/>
    </font>
    <font>
      <sz val="9"/>
      <color indexed="9"/>
      <name val="Times New Roman"/>
    </font>
    <font>
      <b/>
      <sz val="6"/>
      <color indexed="8"/>
      <name val="Tahoma"/>
      <family val="2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8">
    <xf numFmtId="0" fontId="1" fillId="0" borderId="0" xfId="0" applyFont="1" applyAlignment="1">
      <alignment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vertical="center"/>
    </xf>
    <xf numFmtId="4" fontId="3" fillId="0" borderId="3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0" fillId="0" borderId="8" xfId="0" applyNumberFormat="1" applyFont="1" applyFill="1" applyBorder="1" applyAlignment="1" applyProtection="1">
      <alignment horizontal="right" vertical="center"/>
    </xf>
    <xf numFmtId="4" fontId="10" fillId="0" borderId="1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1" fontId="9" fillId="0" borderId="2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1" fontId="11" fillId="0" borderId="0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3" xfId="0" applyNumberFormat="1" applyFont="1" applyFill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vertical="center"/>
      <protection locked="0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4" fontId="1" fillId="0" borderId="4" xfId="0" applyNumberFormat="1" applyFont="1" applyFill="1" applyBorder="1" applyAlignment="1" applyProtection="1">
      <alignment horizontal="right" vertical="center"/>
      <protection locked="0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3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NumberFormat="1" applyFont="1" applyFill="1" applyBorder="1" applyAlignment="1" applyProtection="1">
      <alignment horizontal="left" vertical="center"/>
      <protection locked="0"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tabSelected="1" workbookViewId="0">
      <selection activeCell="E7" sqref="E7"/>
    </sheetView>
  </sheetViews>
  <sheetFormatPr defaultColWidth="11.42578125" defaultRowHeight="10.5" x14ac:dyDescent="0.2"/>
  <cols>
    <col min="2" max="2" width="34.28515625" customWidth="1"/>
    <col min="5" max="5" width="11.42578125" style="100"/>
  </cols>
  <sheetData>
    <row r="1" spans="1:12" ht="62.65" customHeight="1" x14ac:dyDescent="0.2">
      <c r="A1" s="80" t="s">
        <v>0</v>
      </c>
      <c r="B1" s="82" t="s">
        <v>167</v>
      </c>
      <c r="C1" s="20"/>
      <c r="D1" s="20"/>
      <c r="E1" s="83"/>
      <c r="F1" s="20"/>
      <c r="G1" s="21"/>
      <c r="H1" s="21"/>
      <c r="I1" s="36"/>
      <c r="J1" s="36"/>
      <c r="K1" s="36"/>
      <c r="L1" s="37"/>
    </row>
    <row r="2" spans="1:12" ht="21.95" customHeight="1" x14ac:dyDescent="0.2">
      <c r="A2" s="1"/>
      <c r="B2" s="1"/>
      <c r="C2" s="1"/>
      <c r="D2" s="1"/>
      <c r="E2" s="84"/>
      <c r="F2" s="1"/>
      <c r="G2" s="21"/>
      <c r="H2" s="21"/>
      <c r="I2" s="36"/>
      <c r="J2" s="36"/>
      <c r="K2" s="36"/>
      <c r="L2" s="37"/>
    </row>
    <row r="3" spans="1:12" ht="16.7" customHeight="1" x14ac:dyDescent="0.2">
      <c r="A3" s="2"/>
      <c r="B3" s="16"/>
      <c r="C3" s="21"/>
      <c r="D3" s="21"/>
      <c r="E3" s="85"/>
      <c r="F3" s="21"/>
      <c r="G3" s="21"/>
      <c r="H3" s="21"/>
      <c r="I3" s="36"/>
      <c r="J3" s="36"/>
      <c r="K3" s="36"/>
      <c r="L3" s="37"/>
    </row>
    <row r="4" spans="1:12" ht="25.7" customHeight="1" x14ac:dyDescent="0.2">
      <c r="A4" s="3"/>
      <c r="B4" s="3"/>
      <c r="C4" s="22"/>
      <c r="D4" s="22"/>
      <c r="E4" s="86"/>
      <c r="F4" s="33" t="s">
        <v>42</v>
      </c>
      <c r="G4" s="21"/>
      <c r="H4" s="21"/>
      <c r="I4" s="36"/>
      <c r="J4" s="36"/>
      <c r="K4" s="36"/>
      <c r="L4" s="37"/>
    </row>
    <row r="5" spans="1:12" ht="21.95" customHeight="1" x14ac:dyDescent="0.2">
      <c r="A5" s="4">
        <v>1</v>
      </c>
      <c r="B5" s="17" t="s">
        <v>16</v>
      </c>
      <c r="C5" s="23"/>
      <c r="D5" s="23"/>
      <c r="E5" s="87"/>
      <c r="F5" s="41">
        <f>SUM(C23:C36)</f>
        <v>0</v>
      </c>
      <c r="G5" s="21"/>
      <c r="H5" s="21"/>
      <c r="I5" s="36"/>
      <c r="J5" s="36"/>
      <c r="K5" s="36"/>
      <c r="L5" s="37"/>
    </row>
    <row r="6" spans="1:12" ht="11.25" x14ac:dyDescent="0.2">
      <c r="A6" s="5"/>
      <c r="B6" s="5"/>
      <c r="C6" s="24"/>
      <c r="D6" s="24"/>
      <c r="E6" s="88"/>
      <c r="F6" s="24"/>
      <c r="G6" s="21"/>
      <c r="H6" s="21"/>
      <c r="I6" s="36"/>
      <c r="J6" s="36"/>
      <c r="K6" s="36"/>
      <c r="L6" s="37"/>
    </row>
    <row r="7" spans="1:12" ht="21.95" customHeight="1" x14ac:dyDescent="0.2">
      <c r="A7" s="4">
        <v>2</v>
      </c>
      <c r="B7" s="17" t="s">
        <v>17</v>
      </c>
      <c r="C7" s="23"/>
      <c r="D7" s="23"/>
      <c r="E7" s="87"/>
      <c r="F7" s="23">
        <f>SUM(D23:D36)</f>
        <v>0</v>
      </c>
      <c r="G7" s="21"/>
      <c r="H7" s="21"/>
      <c r="I7" s="36"/>
      <c r="J7" s="36"/>
      <c r="K7" s="36"/>
      <c r="L7" s="37"/>
    </row>
    <row r="8" spans="1:12" ht="11.25" x14ac:dyDescent="0.2">
      <c r="A8" s="5"/>
      <c r="B8" s="5"/>
      <c r="C8" s="24"/>
      <c r="D8" s="24"/>
      <c r="E8" s="88"/>
      <c r="F8" s="24"/>
      <c r="G8" s="21"/>
      <c r="H8" s="21"/>
      <c r="I8" s="36"/>
      <c r="J8" s="36"/>
      <c r="K8" s="36"/>
      <c r="L8" s="37"/>
    </row>
    <row r="9" spans="1:12" ht="21.95" customHeight="1" x14ac:dyDescent="0.2">
      <c r="A9" s="4">
        <v>3</v>
      </c>
      <c r="B9" s="17" t="s">
        <v>18</v>
      </c>
      <c r="C9" s="23"/>
      <c r="D9" s="23"/>
      <c r="E9" s="87"/>
      <c r="F9" s="23">
        <f>SUM(E23:E36)</f>
        <v>0</v>
      </c>
      <c r="G9" s="21"/>
      <c r="H9" s="21"/>
      <c r="I9" s="36"/>
      <c r="J9" s="36"/>
      <c r="K9" s="36"/>
      <c r="L9" s="37"/>
    </row>
    <row r="10" spans="1:12" ht="11.25" customHeight="1" x14ac:dyDescent="0.2">
      <c r="A10" s="5"/>
      <c r="B10" s="5"/>
      <c r="C10" s="5"/>
      <c r="D10" s="5"/>
      <c r="E10" s="89"/>
      <c r="F10" s="5"/>
      <c r="G10" s="2"/>
      <c r="H10" s="2"/>
      <c r="I10" s="36"/>
      <c r="J10" s="36"/>
      <c r="K10" s="36"/>
    </row>
    <row r="11" spans="1:12" ht="18.2" customHeight="1" x14ac:dyDescent="0.2">
      <c r="A11" s="4">
        <v>4</v>
      </c>
      <c r="B11" s="17" t="s">
        <v>19</v>
      </c>
      <c r="C11" s="23"/>
      <c r="D11" s="23"/>
      <c r="E11" s="87"/>
      <c r="F11" s="23">
        <f>SUM(F23:F36)</f>
        <v>0</v>
      </c>
      <c r="G11" s="2"/>
      <c r="H11" s="2"/>
      <c r="I11" s="36"/>
      <c r="J11" s="36"/>
      <c r="K11" s="36"/>
    </row>
    <row r="12" spans="1:12" ht="11.25" customHeight="1" x14ac:dyDescent="0.2">
      <c r="A12" s="5"/>
      <c r="B12" s="5"/>
      <c r="C12" s="5"/>
      <c r="D12" s="5"/>
      <c r="E12" s="89"/>
      <c r="F12" s="5"/>
      <c r="G12" s="2"/>
      <c r="H12" s="2"/>
      <c r="I12" s="36"/>
      <c r="J12" s="36"/>
      <c r="K12" s="36"/>
    </row>
    <row r="13" spans="1:12" ht="18.2" customHeight="1" x14ac:dyDescent="0.2">
      <c r="A13" s="6">
        <v>5</v>
      </c>
      <c r="B13" s="18" t="s">
        <v>20</v>
      </c>
      <c r="C13" s="25"/>
      <c r="D13" s="30"/>
      <c r="E13" s="90"/>
      <c r="F13" s="25">
        <f>F14</f>
        <v>0</v>
      </c>
      <c r="G13" s="2"/>
      <c r="H13" s="2"/>
      <c r="I13" s="36"/>
      <c r="J13" s="36"/>
      <c r="K13" s="36"/>
    </row>
    <row r="14" spans="1:12" ht="18.95" customHeight="1" x14ac:dyDescent="0.2">
      <c r="A14" s="7"/>
      <c r="B14" s="19" t="s">
        <v>21</v>
      </c>
      <c r="C14" s="26"/>
      <c r="D14" s="31">
        <v>4</v>
      </c>
      <c r="E14" s="91"/>
      <c r="F14" s="26">
        <f>D14*E14</f>
        <v>0</v>
      </c>
      <c r="G14" s="2"/>
      <c r="H14" s="42" t="str">
        <f>IF(E14="","Vnesi ceno!","")</f>
        <v>Vnesi ceno!</v>
      </c>
      <c r="I14" s="36"/>
      <c r="J14" s="36"/>
      <c r="K14" s="36"/>
    </row>
    <row r="15" spans="1:12" ht="11.25" customHeight="1" x14ac:dyDescent="0.2">
      <c r="A15" s="5"/>
      <c r="B15" s="5"/>
      <c r="C15" s="5"/>
      <c r="D15" s="5"/>
      <c r="E15" s="92"/>
      <c r="F15" s="5"/>
      <c r="G15" s="2"/>
      <c r="H15" s="2"/>
      <c r="I15" s="36"/>
      <c r="J15" s="36"/>
      <c r="K15" s="36"/>
    </row>
    <row r="16" spans="1:12" ht="18.2" customHeight="1" x14ac:dyDescent="0.2">
      <c r="A16" s="4"/>
      <c r="B16" s="17" t="s">
        <v>22</v>
      </c>
      <c r="C16" s="23"/>
      <c r="D16" s="23"/>
      <c r="E16" s="87">
        <v>10</v>
      </c>
      <c r="F16" s="23">
        <f>(F5+F7+F9+F11+F13)*E16/100</f>
        <v>0</v>
      </c>
      <c r="G16" s="14"/>
      <c r="I16" s="37"/>
      <c r="J16" s="37"/>
      <c r="K16" s="37"/>
    </row>
    <row r="17" spans="1:13" ht="11.25" customHeight="1" x14ac:dyDescent="0.2">
      <c r="A17" s="8"/>
      <c r="B17" s="8"/>
      <c r="C17" s="8"/>
      <c r="D17" s="8"/>
      <c r="E17" s="93"/>
      <c r="F17" s="8"/>
      <c r="I17" s="37"/>
      <c r="J17" s="37"/>
      <c r="K17" s="37"/>
    </row>
    <row r="18" spans="1:13" ht="18.2" customHeight="1" x14ac:dyDescent="0.2">
      <c r="A18" s="4"/>
      <c r="B18" s="17" t="s">
        <v>23</v>
      </c>
      <c r="C18" s="23"/>
      <c r="D18" s="23"/>
      <c r="E18" s="87"/>
      <c r="F18" s="23">
        <f>F5+F7+F9+F11+F13+F16</f>
        <v>0</v>
      </c>
      <c r="G18" s="14"/>
      <c r="I18" s="37"/>
      <c r="J18" s="37"/>
      <c r="K18" s="37"/>
    </row>
    <row r="19" spans="1:13" ht="11.25" customHeight="1" x14ac:dyDescent="0.2">
      <c r="A19" s="9"/>
      <c r="B19" s="9"/>
      <c r="C19" s="9"/>
      <c r="D19" s="9"/>
      <c r="E19" s="94"/>
      <c r="F19" s="9"/>
      <c r="I19" s="37"/>
      <c r="J19" s="37"/>
      <c r="K19" s="37"/>
    </row>
    <row r="20" spans="1:13" ht="11.25" customHeight="1" x14ac:dyDescent="0.2">
      <c r="E20" s="95"/>
      <c r="I20" s="37"/>
      <c r="J20" s="37"/>
      <c r="K20" s="37"/>
    </row>
    <row r="21" spans="1:13" ht="11.25" customHeight="1" x14ac:dyDescent="0.2">
      <c r="A21" s="10"/>
      <c r="B21" s="10"/>
      <c r="C21" s="10"/>
      <c r="D21" s="10"/>
      <c r="E21" s="96"/>
      <c r="F21" s="10"/>
      <c r="G21" s="10"/>
      <c r="H21" s="10"/>
      <c r="I21" s="38"/>
      <c r="J21" s="38"/>
      <c r="K21" s="38"/>
      <c r="L21" s="10"/>
    </row>
    <row r="22" spans="1:13" ht="38.450000000000003" customHeight="1" x14ac:dyDescent="0.2">
      <c r="A22" s="11" t="s">
        <v>1</v>
      </c>
      <c r="B22" s="11" t="s">
        <v>24</v>
      </c>
      <c r="C22" s="27" t="s">
        <v>39</v>
      </c>
      <c r="D22" s="27" t="s">
        <v>40</v>
      </c>
      <c r="E22" s="97" t="s">
        <v>41</v>
      </c>
      <c r="F22" s="27" t="s">
        <v>43</v>
      </c>
      <c r="G22" s="27"/>
      <c r="H22" s="27" t="s">
        <v>44</v>
      </c>
      <c r="I22" s="27" t="s">
        <v>45</v>
      </c>
      <c r="J22" s="32" t="s">
        <v>46</v>
      </c>
      <c r="K22" s="32" t="s">
        <v>47</v>
      </c>
      <c r="L22" s="32" t="s">
        <v>48</v>
      </c>
      <c r="M22" s="14"/>
    </row>
    <row r="23" spans="1:13" ht="15.2" customHeight="1" x14ac:dyDescent="0.2">
      <c r="A23" s="12" t="s">
        <v>2</v>
      </c>
      <c r="B23" s="12" t="s">
        <v>25</v>
      </c>
      <c r="C23" s="34">
        <f>'2_2_PG08'!F3</f>
        <v>0</v>
      </c>
      <c r="D23" s="34">
        <f>'2_2_PG08'!F9</f>
        <v>0</v>
      </c>
      <c r="E23" s="98">
        <f>'2_2_PG08'!F19</f>
        <v>0</v>
      </c>
      <c r="F23" s="34">
        <f>'2_2_PG08'!F27</f>
        <v>0</v>
      </c>
      <c r="G23" s="34"/>
      <c r="H23" s="34">
        <f>'2_2_PG08'!F37</f>
        <v>0</v>
      </c>
      <c r="I23" s="39">
        <v>5</v>
      </c>
      <c r="J23" s="39"/>
      <c r="K23" s="39">
        <v>5</v>
      </c>
      <c r="L23" s="39">
        <f>'2_2_PG08'!I27</f>
        <v>0</v>
      </c>
      <c r="M23" s="14"/>
    </row>
    <row r="24" spans="1:13" ht="15.2" customHeight="1" x14ac:dyDescent="0.2">
      <c r="A24" s="13" t="s">
        <v>3</v>
      </c>
      <c r="B24" s="13" t="s">
        <v>26</v>
      </c>
      <c r="C24" s="35">
        <f>'10_10_Pro8b'!F3</f>
        <v>0</v>
      </c>
      <c r="D24" s="35">
        <f>'10_10_Pro8b'!F7</f>
        <v>0</v>
      </c>
      <c r="E24" s="99">
        <f>'10_10_Pro8b'!F13</f>
        <v>0</v>
      </c>
      <c r="F24" s="35">
        <f>'10_10_Pro8b'!F21</f>
        <v>0</v>
      </c>
      <c r="G24" s="35"/>
      <c r="H24" s="35">
        <f>'10_10_Pro8b'!F29</f>
        <v>0</v>
      </c>
      <c r="I24" s="40">
        <v>3</v>
      </c>
      <c r="J24" s="40"/>
      <c r="K24" s="40">
        <v>3</v>
      </c>
      <c r="L24" s="40">
        <f>'10_10_Pro8b'!I21</f>
        <v>0</v>
      </c>
      <c r="M24" s="14"/>
    </row>
    <row r="25" spans="1:13" ht="15.2" customHeight="1" x14ac:dyDescent="0.2">
      <c r="A25" s="13" t="s">
        <v>4</v>
      </c>
      <c r="B25" s="13" t="s">
        <v>27</v>
      </c>
      <c r="C25" s="35">
        <f>'11_11_Pro48'!F3</f>
        <v>0</v>
      </c>
      <c r="D25" s="35">
        <f>'11_11_Pro48'!F7</f>
        <v>0</v>
      </c>
      <c r="E25" s="99">
        <f>'11_11_Pro48'!F19</f>
        <v>0</v>
      </c>
      <c r="F25" s="35">
        <f>'11_11_Pro48'!F27</f>
        <v>0</v>
      </c>
      <c r="G25" s="35"/>
      <c r="H25" s="35">
        <f>'11_11_Pro48'!F35</f>
        <v>0</v>
      </c>
      <c r="I25" s="40">
        <v>8</v>
      </c>
      <c r="J25" s="40"/>
      <c r="K25" s="40">
        <v>8</v>
      </c>
      <c r="L25" s="40">
        <f>'11_11_Pro48'!I27</f>
        <v>0</v>
      </c>
      <c r="M25" s="14"/>
    </row>
    <row r="26" spans="1:13" ht="25.7" customHeight="1" x14ac:dyDescent="0.2">
      <c r="A26" s="13" t="s">
        <v>5</v>
      </c>
      <c r="B26" s="13" t="s">
        <v>28</v>
      </c>
      <c r="C26" s="35">
        <f>'13_13_Vrb17E'!F3</f>
        <v>0</v>
      </c>
      <c r="D26" s="35">
        <f>'13_13_Vrb17E'!F7</f>
        <v>0</v>
      </c>
      <c r="E26" s="99">
        <f>'13_13_Vrb17E'!F21</f>
        <v>0</v>
      </c>
      <c r="F26" s="35">
        <f>'13_13_Vrb17E'!F29</f>
        <v>0</v>
      </c>
      <c r="G26" s="35"/>
      <c r="H26" s="35">
        <f>'13_13_Vrb17E'!F41</f>
        <v>0</v>
      </c>
      <c r="I26" s="40">
        <v>7</v>
      </c>
      <c r="J26" s="40"/>
      <c r="K26" s="40">
        <v>7</v>
      </c>
      <c r="L26" s="40">
        <f>'13_13_Vrb17E'!I29</f>
        <v>0</v>
      </c>
      <c r="M26" s="14"/>
    </row>
    <row r="27" spans="1:13" ht="15.2" customHeight="1" x14ac:dyDescent="0.2">
      <c r="A27" s="13" t="s">
        <v>6</v>
      </c>
      <c r="B27" s="13" t="s">
        <v>29</v>
      </c>
      <c r="C27" s="35">
        <f>'16_16_Lj11'!F3</f>
        <v>0</v>
      </c>
      <c r="D27" s="35">
        <f>'16_16_Lj11'!F7</f>
        <v>0</v>
      </c>
      <c r="E27" s="99">
        <f>'16_16_Lj11'!F13</f>
        <v>0</v>
      </c>
      <c r="F27" s="35">
        <f>'16_16_Lj11'!F21</f>
        <v>0</v>
      </c>
      <c r="G27" s="35"/>
      <c r="H27" s="35">
        <f>'16_16_Lj11'!F31</f>
        <v>0</v>
      </c>
      <c r="I27" s="40">
        <v>2</v>
      </c>
      <c r="J27" s="40"/>
      <c r="K27" s="40">
        <v>2</v>
      </c>
      <c r="L27" s="40">
        <f>'16_16_Lj11'!I21</f>
        <v>0</v>
      </c>
      <c r="M27" s="14"/>
    </row>
    <row r="28" spans="1:13" ht="15.2" customHeight="1" x14ac:dyDescent="0.2">
      <c r="A28" s="13" t="s">
        <v>7</v>
      </c>
      <c r="B28" s="13" t="s">
        <v>30</v>
      </c>
      <c r="C28" s="35">
        <f>'19_19_CLD8'!F3</f>
        <v>0</v>
      </c>
      <c r="D28" s="35">
        <f>'19_19_CLD8'!F7</f>
        <v>0</v>
      </c>
      <c r="E28" s="99">
        <f>'19_19_CLD8'!F17</f>
        <v>0</v>
      </c>
      <c r="F28" s="35">
        <f>'19_19_CLD8'!F25</f>
        <v>0</v>
      </c>
      <c r="G28" s="35"/>
      <c r="H28" s="35">
        <f>'19_19_CLD8'!F33</f>
        <v>0</v>
      </c>
      <c r="I28" s="40">
        <v>15</v>
      </c>
      <c r="J28" s="40"/>
      <c r="K28" s="40">
        <v>15</v>
      </c>
      <c r="L28" s="40">
        <f>'19_19_CLD8'!I25</f>
        <v>0</v>
      </c>
      <c r="M28" s="14"/>
    </row>
    <row r="29" spans="1:13" ht="15.2" customHeight="1" x14ac:dyDescent="0.2">
      <c r="A29" s="13" t="s">
        <v>8</v>
      </c>
      <c r="B29" s="13" t="s">
        <v>31</v>
      </c>
      <c r="C29" s="35">
        <f>'23_23_GrD57'!F3</f>
        <v>0</v>
      </c>
      <c r="D29" s="35">
        <f>'23_23_GrD57'!F9</f>
        <v>0</v>
      </c>
      <c r="E29" s="99">
        <f>'23_23_GrD57'!F17</f>
        <v>0</v>
      </c>
      <c r="F29" s="35">
        <f>'23_23_GrD57'!F27</f>
        <v>0</v>
      </c>
      <c r="G29" s="35"/>
      <c r="H29" s="35">
        <f>'23_23_GrD57'!F35</f>
        <v>0</v>
      </c>
      <c r="I29" s="40">
        <v>3</v>
      </c>
      <c r="J29" s="40"/>
      <c r="K29" s="40">
        <v>3</v>
      </c>
      <c r="L29" s="40">
        <f>'23_23_GrD57'!I27</f>
        <v>0</v>
      </c>
      <c r="M29" s="14"/>
    </row>
    <row r="30" spans="1:13" ht="15.2" customHeight="1" x14ac:dyDescent="0.2">
      <c r="A30" s="13" t="s">
        <v>9</v>
      </c>
      <c r="B30" s="13" t="s">
        <v>32</v>
      </c>
      <c r="C30" s="35">
        <f>'31_31_LuV72'!F3</f>
        <v>0</v>
      </c>
      <c r="D30" s="35">
        <f>'31_31_LuV72'!F7</f>
        <v>0</v>
      </c>
      <c r="E30" s="99">
        <f>'31_31_LuV72'!F11</f>
        <v>0</v>
      </c>
      <c r="F30" s="35">
        <f>'31_31_LuV72'!F19</f>
        <v>0</v>
      </c>
      <c r="G30" s="35"/>
      <c r="H30" s="35">
        <f>'31_31_LuV72'!F27</f>
        <v>0</v>
      </c>
      <c r="I30" s="40">
        <v>4</v>
      </c>
      <c r="J30" s="40"/>
      <c r="K30" s="40">
        <v>4</v>
      </c>
      <c r="L30" s="40">
        <f>'31_31_LuV72'!I19</f>
        <v>0</v>
      </c>
      <c r="M30" s="14"/>
    </row>
    <row r="31" spans="1:13" ht="15.2" customHeight="1" x14ac:dyDescent="0.2">
      <c r="A31" s="13" t="s">
        <v>10</v>
      </c>
      <c r="B31" s="13" t="s">
        <v>33</v>
      </c>
      <c r="C31" s="35">
        <f>'34_34_Bis97'!F3</f>
        <v>0</v>
      </c>
      <c r="D31" s="35">
        <f>'34_34_Bis97'!F7</f>
        <v>0</v>
      </c>
      <c r="E31" s="99">
        <f>'34_34_Bis97'!F13</f>
        <v>0</v>
      </c>
      <c r="F31" s="35">
        <f>'34_34_Bis97'!F21</f>
        <v>0</v>
      </c>
      <c r="G31" s="35"/>
      <c r="H31" s="35">
        <f>'34_34_Bis97'!F31</f>
        <v>0</v>
      </c>
      <c r="I31" s="40">
        <v>7</v>
      </c>
      <c r="J31" s="40"/>
      <c r="K31" s="40">
        <v>7</v>
      </c>
      <c r="L31" s="40">
        <f>'34_34_Bis97'!I21</f>
        <v>0</v>
      </c>
      <c r="M31" s="14"/>
    </row>
    <row r="32" spans="1:13" ht="15.2" customHeight="1" x14ac:dyDescent="0.2">
      <c r="A32" s="13" t="s">
        <v>11</v>
      </c>
      <c r="B32" s="13" t="s">
        <v>34</v>
      </c>
      <c r="C32" s="35">
        <f>'45_45_Tov02'!F3</f>
        <v>0</v>
      </c>
      <c r="D32" s="35">
        <f>'45_45_Tov02'!F7</f>
        <v>0</v>
      </c>
      <c r="E32" s="99">
        <f>'45_45_Tov02'!F13</f>
        <v>0</v>
      </c>
      <c r="F32" s="35">
        <f>'45_45_Tov02'!F21</f>
        <v>0</v>
      </c>
      <c r="G32" s="35"/>
      <c r="H32" s="35">
        <f>'45_45_Tov02'!F35</f>
        <v>0</v>
      </c>
      <c r="I32" s="40">
        <v>2</v>
      </c>
      <c r="J32" s="40"/>
      <c r="K32" s="40">
        <v>2</v>
      </c>
      <c r="L32" s="40">
        <f>'45_45_Tov02'!I21</f>
        <v>0</v>
      </c>
      <c r="M32" s="14"/>
    </row>
    <row r="33" spans="1:13" ht="15.2" customHeight="1" x14ac:dyDescent="0.2">
      <c r="A33" s="13" t="s">
        <v>12</v>
      </c>
      <c r="B33" s="13" t="s">
        <v>35</v>
      </c>
      <c r="C33" s="35">
        <f>'46_46_Obž01'!F3</f>
        <v>0</v>
      </c>
      <c r="D33" s="35">
        <f>'46_46_Obž01'!F7</f>
        <v>0</v>
      </c>
      <c r="E33" s="99">
        <f>'46_46_Obž01'!F15</f>
        <v>0</v>
      </c>
      <c r="F33" s="35">
        <f>'46_46_Obž01'!F23</f>
        <v>0</v>
      </c>
      <c r="G33" s="35"/>
      <c r="H33" s="35">
        <f>'46_46_Obž01'!F35</f>
        <v>0</v>
      </c>
      <c r="I33" s="40">
        <v>7</v>
      </c>
      <c r="J33" s="40"/>
      <c r="K33" s="40">
        <v>7</v>
      </c>
      <c r="L33" s="40">
        <f>'46_46_Obž01'!I23</f>
        <v>0</v>
      </c>
      <c r="M33" s="14"/>
    </row>
    <row r="34" spans="1:13" ht="15.2" customHeight="1" x14ac:dyDescent="0.2">
      <c r="A34" s="13" t="s">
        <v>13</v>
      </c>
      <c r="B34" s="13" t="s">
        <v>36</v>
      </c>
      <c r="C34" s="35">
        <f>'48_48_Obž43'!F3</f>
        <v>0</v>
      </c>
      <c r="D34" s="35">
        <f>'48_48_Obž43'!F7</f>
        <v>0</v>
      </c>
      <c r="E34" s="99">
        <f>'48_48_Obž43'!F15</f>
        <v>0</v>
      </c>
      <c r="F34" s="35">
        <f>'48_48_Obž43'!F23</f>
        <v>0</v>
      </c>
      <c r="G34" s="35"/>
      <c r="H34" s="35">
        <f>'48_48_Obž43'!F33</f>
        <v>0</v>
      </c>
      <c r="I34" s="40">
        <v>8</v>
      </c>
      <c r="J34" s="40"/>
      <c r="K34" s="40">
        <v>8</v>
      </c>
      <c r="L34" s="40">
        <f>'48_48_Obž43'!I23</f>
        <v>0</v>
      </c>
      <c r="M34" s="14"/>
    </row>
    <row r="35" spans="1:13" ht="15.2" customHeight="1" x14ac:dyDescent="0.2">
      <c r="A35" s="13" t="s">
        <v>14</v>
      </c>
      <c r="B35" s="13" t="s">
        <v>37</v>
      </c>
      <c r="C35" s="35">
        <f>'49_49_SpB12'!F3</f>
        <v>0</v>
      </c>
      <c r="D35" s="35">
        <f>'49_49_SpB12'!F7</f>
        <v>0</v>
      </c>
      <c r="E35" s="99">
        <f>'49_49_SpB12'!F23</f>
        <v>0</v>
      </c>
      <c r="F35" s="35">
        <f>'49_49_SpB12'!F31</f>
        <v>0</v>
      </c>
      <c r="G35" s="35"/>
      <c r="H35" s="35">
        <f>'49_49_SpB12'!F43</f>
        <v>0</v>
      </c>
      <c r="I35" s="40">
        <v>10</v>
      </c>
      <c r="J35" s="40"/>
      <c r="K35" s="40">
        <v>10</v>
      </c>
      <c r="L35" s="40">
        <f>'49_49_SpB12'!I31</f>
        <v>0</v>
      </c>
      <c r="M35" s="14"/>
    </row>
    <row r="36" spans="1:13" ht="15.2" customHeight="1" x14ac:dyDescent="0.2">
      <c r="A36" s="13" t="s">
        <v>15</v>
      </c>
      <c r="B36" s="13" t="s">
        <v>38</v>
      </c>
      <c r="C36" s="35">
        <f>'54_54_Obž02'!F3</f>
        <v>0</v>
      </c>
      <c r="D36" s="35">
        <f>'54_54_Obž02'!F7</f>
        <v>0</v>
      </c>
      <c r="E36" s="99">
        <f>'54_54_Obž02'!F11</f>
        <v>0</v>
      </c>
      <c r="F36" s="35">
        <f>'54_54_Obž02'!F19</f>
        <v>0</v>
      </c>
      <c r="G36" s="35"/>
      <c r="H36" s="35">
        <f>'54_54_Obž02'!F31</f>
        <v>0</v>
      </c>
      <c r="I36" s="40">
        <v>3</v>
      </c>
      <c r="J36" s="40"/>
      <c r="K36" s="40">
        <v>3</v>
      </c>
      <c r="L36" s="40">
        <f>'54_54_Obž02'!I19</f>
        <v>0</v>
      </c>
      <c r="M36" s="14"/>
    </row>
    <row r="37" spans="1:13" ht="11.25" customHeight="1" x14ac:dyDescent="0.2">
      <c r="A37" s="14"/>
      <c r="B37" s="14"/>
      <c r="C37" s="14"/>
      <c r="D37" s="14"/>
      <c r="E37" s="95"/>
      <c r="F37" s="14"/>
      <c r="G37" s="14"/>
      <c r="H37" s="14"/>
      <c r="I37" s="37"/>
      <c r="J37" s="37"/>
      <c r="K37" s="37"/>
      <c r="L37" s="14"/>
    </row>
    <row r="38" spans="1:13" x14ac:dyDescent="0.2">
      <c r="E38" s="95"/>
      <c r="I38" s="37"/>
      <c r="J38" s="37"/>
      <c r="K38" s="37"/>
    </row>
    <row r="39" spans="1:13" x14ac:dyDescent="0.2">
      <c r="E39" s="95"/>
      <c r="I39" s="37"/>
      <c r="J39" s="37"/>
      <c r="K39" s="37"/>
    </row>
    <row r="40" spans="1:13" ht="11.25" customHeight="1" x14ac:dyDescent="0.2">
      <c r="E40" s="95"/>
      <c r="I40" s="37"/>
      <c r="J40" s="37"/>
      <c r="K40" s="37"/>
    </row>
    <row r="41" spans="1:13" ht="11.25" customHeight="1" x14ac:dyDescent="0.2">
      <c r="E41" s="95"/>
      <c r="I41" s="37"/>
      <c r="J41" s="37"/>
      <c r="K41" s="37"/>
    </row>
    <row r="42" spans="1:13" x14ac:dyDescent="0.2">
      <c r="I42" s="37"/>
      <c r="J42" s="37"/>
      <c r="K42" s="37"/>
    </row>
    <row r="43" spans="1:13" x14ac:dyDescent="0.2">
      <c r="I43" s="37"/>
      <c r="J43" s="37"/>
      <c r="K43" s="37"/>
    </row>
    <row r="44" spans="1:13" x14ac:dyDescent="0.2">
      <c r="I44" s="37"/>
      <c r="J44" s="37"/>
      <c r="K44" s="37"/>
    </row>
    <row r="45" spans="1:13" x14ac:dyDescent="0.2">
      <c r="I45" s="37"/>
      <c r="J45" s="37"/>
      <c r="K45" s="37"/>
    </row>
    <row r="46" spans="1:13" x14ac:dyDescent="0.2">
      <c r="I46" s="37"/>
      <c r="J46" s="37"/>
      <c r="K46" s="37"/>
    </row>
    <row r="47" spans="1:13" x14ac:dyDescent="0.2">
      <c r="I47" s="37"/>
      <c r="J47" s="37"/>
      <c r="K47" s="37"/>
    </row>
    <row r="48" spans="1:13" x14ac:dyDescent="0.2">
      <c r="I48" s="37"/>
      <c r="J48" s="37"/>
      <c r="K48" s="37"/>
    </row>
    <row r="49" spans="4:11" x14ac:dyDescent="0.2">
      <c r="I49" s="37"/>
      <c r="J49" s="37"/>
      <c r="K49" s="37"/>
    </row>
    <row r="50" spans="4:11" ht="11.25" customHeight="1" x14ac:dyDescent="0.2">
      <c r="I50" s="37"/>
      <c r="J50" s="37"/>
      <c r="K50" s="37"/>
    </row>
    <row r="51" spans="4:11" ht="11.25" customHeight="1" x14ac:dyDescent="0.2">
      <c r="I51" s="37"/>
      <c r="J51" s="37"/>
      <c r="K51" s="37"/>
    </row>
    <row r="52" spans="4:11" ht="11.25" customHeight="1" x14ac:dyDescent="0.2">
      <c r="D52" s="29"/>
      <c r="I52" s="37"/>
      <c r="J52" s="37"/>
      <c r="K52" s="37"/>
    </row>
    <row r="53" spans="4:11" ht="11.25" customHeight="1" x14ac:dyDescent="0.2">
      <c r="D53" s="29"/>
      <c r="I53" s="37"/>
      <c r="J53" s="37"/>
      <c r="K53" s="37"/>
    </row>
    <row r="54" spans="4:11" ht="11.25" customHeight="1" x14ac:dyDescent="0.2">
      <c r="D54" s="29"/>
      <c r="I54" s="37"/>
      <c r="J54" s="37"/>
      <c r="K54" s="37"/>
    </row>
    <row r="55" spans="4:11" ht="11.25" customHeight="1" x14ac:dyDescent="0.2">
      <c r="D55" s="29"/>
      <c r="I55" s="37"/>
      <c r="J55" s="37"/>
      <c r="K55" s="37"/>
    </row>
    <row r="56" spans="4:11" ht="11.25" customHeight="1" x14ac:dyDescent="0.2">
      <c r="D56" s="29"/>
      <c r="I56" s="37"/>
      <c r="J56" s="37"/>
      <c r="K56" s="37"/>
    </row>
    <row r="57" spans="4:11" ht="11.25" customHeight="1" x14ac:dyDescent="0.2">
      <c r="D57" s="29"/>
      <c r="I57" s="37"/>
      <c r="J57" s="37"/>
      <c r="K57" s="37"/>
    </row>
    <row r="58" spans="4:11" ht="11.25" customHeight="1" x14ac:dyDescent="0.2">
      <c r="D58" s="29"/>
      <c r="I58" s="37"/>
      <c r="J58" s="37"/>
      <c r="K58" s="37"/>
    </row>
    <row r="59" spans="4:11" ht="11.25" customHeight="1" x14ac:dyDescent="0.2">
      <c r="D59" s="29"/>
      <c r="I59" s="37"/>
      <c r="J59" s="37"/>
      <c r="K59" s="37"/>
    </row>
    <row r="60" spans="4:11" ht="11.25" customHeight="1" x14ac:dyDescent="0.2">
      <c r="D60" s="29"/>
      <c r="I60" s="37"/>
      <c r="J60" s="37"/>
      <c r="K60" s="37"/>
    </row>
    <row r="61" spans="4:11" ht="11.25" customHeight="1" x14ac:dyDescent="0.2">
      <c r="D61" s="29"/>
      <c r="I61" s="37"/>
      <c r="J61" s="37"/>
      <c r="K61" s="37"/>
    </row>
    <row r="62" spans="4:11" ht="11.25" customHeight="1" x14ac:dyDescent="0.2">
      <c r="D62" s="29"/>
      <c r="I62" s="37"/>
      <c r="J62" s="37"/>
      <c r="K62" s="37"/>
    </row>
    <row r="63" spans="4:11" ht="11.25" customHeight="1" x14ac:dyDescent="0.2">
      <c r="D63" s="29"/>
      <c r="I63" s="37"/>
      <c r="J63" s="37"/>
      <c r="K63" s="37"/>
    </row>
    <row r="64" spans="4:11" ht="11.25" customHeight="1" x14ac:dyDescent="0.2">
      <c r="D64" s="29"/>
      <c r="I64" s="37"/>
      <c r="J64" s="37"/>
      <c r="K64" s="37"/>
    </row>
    <row r="65" spans="3:11" ht="11.25" customHeight="1" x14ac:dyDescent="0.2">
      <c r="D65" s="29"/>
      <c r="I65" s="37"/>
      <c r="J65" s="37"/>
      <c r="K65" s="37"/>
    </row>
    <row r="66" spans="3:11" x14ac:dyDescent="0.2">
      <c r="I66" s="37"/>
      <c r="J66" s="37"/>
      <c r="K66" s="37"/>
    </row>
    <row r="67" spans="3:11" x14ac:dyDescent="0.2">
      <c r="I67" s="37"/>
      <c r="J67" s="37"/>
      <c r="K67" s="37"/>
    </row>
    <row r="68" spans="3:11" x14ac:dyDescent="0.2">
      <c r="I68" s="37"/>
      <c r="J68" s="37"/>
      <c r="K68" s="37"/>
    </row>
    <row r="69" spans="3:11" ht="11.25" customHeight="1" x14ac:dyDescent="0.2">
      <c r="I69" s="37"/>
      <c r="J69" s="37"/>
      <c r="K69" s="37"/>
    </row>
    <row r="70" spans="3:11" ht="11.25" customHeight="1" x14ac:dyDescent="0.2">
      <c r="I70" s="37"/>
      <c r="J70" s="37"/>
      <c r="K70" s="37"/>
    </row>
    <row r="71" spans="3:11" ht="11.25" customHeight="1" x14ac:dyDescent="0.2">
      <c r="C71" s="28"/>
      <c r="I71" s="37"/>
      <c r="J71" s="37"/>
      <c r="K71" s="37"/>
    </row>
    <row r="72" spans="3:11" ht="11.25" customHeight="1" x14ac:dyDescent="0.2">
      <c r="C72" s="28"/>
      <c r="I72" s="37"/>
      <c r="J72" s="37"/>
      <c r="K72" s="37"/>
    </row>
    <row r="73" spans="3:11" ht="11.25" customHeight="1" x14ac:dyDescent="0.2">
      <c r="C73" s="28"/>
      <c r="I73" s="37"/>
      <c r="J73" s="37"/>
      <c r="K73" s="37"/>
    </row>
    <row r="74" spans="3:11" ht="11.25" customHeight="1" x14ac:dyDescent="0.2">
      <c r="C74" s="28"/>
      <c r="I74" s="37"/>
      <c r="J74" s="37"/>
      <c r="K74" s="37"/>
    </row>
    <row r="75" spans="3:11" ht="11.25" customHeight="1" x14ac:dyDescent="0.2">
      <c r="C75" s="28"/>
      <c r="I75" s="37"/>
      <c r="J75" s="37"/>
      <c r="K75" s="37"/>
    </row>
    <row r="76" spans="3:11" ht="11.25" customHeight="1" x14ac:dyDescent="0.2">
      <c r="C76" s="28"/>
      <c r="I76" s="37"/>
      <c r="J76" s="37"/>
      <c r="K76" s="37"/>
    </row>
    <row r="77" spans="3:11" ht="11.25" customHeight="1" x14ac:dyDescent="0.2">
      <c r="C77" s="28"/>
      <c r="I77" s="37"/>
      <c r="J77" s="37"/>
      <c r="K77" s="37"/>
    </row>
    <row r="78" spans="3:11" ht="11.25" customHeight="1" x14ac:dyDescent="0.2">
      <c r="C78" s="28"/>
      <c r="I78" s="37"/>
      <c r="J78" s="37"/>
      <c r="K78" s="37"/>
    </row>
    <row r="79" spans="3:11" ht="11.25" customHeight="1" x14ac:dyDescent="0.2">
      <c r="C79" s="28"/>
      <c r="I79" s="37"/>
      <c r="J79" s="37"/>
      <c r="K79" s="37"/>
    </row>
    <row r="80" spans="3:11" ht="11.25" customHeight="1" x14ac:dyDescent="0.2">
      <c r="C80" s="28"/>
      <c r="I80" s="37"/>
      <c r="J80" s="37"/>
      <c r="K80" s="37"/>
    </row>
    <row r="81" spans="3:11" ht="11.25" customHeight="1" x14ac:dyDescent="0.2">
      <c r="C81" s="28"/>
      <c r="I81" s="37"/>
      <c r="J81" s="37"/>
      <c r="K81" s="37"/>
    </row>
    <row r="82" spans="3:11" ht="11.25" customHeight="1" x14ac:dyDescent="0.2">
      <c r="C82" s="28"/>
      <c r="I82" s="37"/>
      <c r="J82" s="37"/>
      <c r="K82" s="37"/>
    </row>
    <row r="83" spans="3:11" ht="11.25" customHeight="1" x14ac:dyDescent="0.2">
      <c r="C83" s="28"/>
      <c r="I83" s="37"/>
      <c r="J83" s="37"/>
      <c r="K83" s="37"/>
    </row>
    <row r="84" spans="3:11" ht="11.25" customHeight="1" x14ac:dyDescent="0.2">
      <c r="C84" s="28"/>
      <c r="I84" s="37"/>
      <c r="J84" s="37"/>
      <c r="K84" s="37"/>
    </row>
    <row r="85" spans="3:11" ht="11.25" customHeight="1" x14ac:dyDescent="0.2">
      <c r="C85" s="28"/>
      <c r="I85" s="37"/>
      <c r="J85" s="37"/>
      <c r="K85" s="37"/>
    </row>
    <row r="86" spans="3:11" ht="11.25" customHeight="1" x14ac:dyDescent="0.2">
      <c r="C86" s="28"/>
      <c r="I86" s="37"/>
      <c r="J86" s="37"/>
      <c r="K86" s="37"/>
    </row>
    <row r="87" spans="3:11" ht="11.25" customHeight="1" x14ac:dyDescent="0.2">
      <c r="C87" s="28"/>
      <c r="I87" s="37"/>
      <c r="J87" s="37"/>
      <c r="K87" s="37"/>
    </row>
    <row r="88" spans="3:11" ht="11.25" customHeight="1" x14ac:dyDescent="0.2">
      <c r="C88" s="28"/>
      <c r="I88" s="37"/>
      <c r="J88" s="37"/>
      <c r="K88" s="37"/>
    </row>
    <row r="89" spans="3:11" ht="11.25" customHeight="1" x14ac:dyDescent="0.2">
      <c r="C89" s="28"/>
      <c r="I89" s="37"/>
      <c r="J89" s="37"/>
      <c r="K89" s="37"/>
    </row>
    <row r="90" spans="3:11" ht="11.25" customHeight="1" x14ac:dyDescent="0.2">
      <c r="C90" s="28"/>
      <c r="I90" s="37"/>
      <c r="J90" s="37"/>
      <c r="K90" s="37"/>
    </row>
    <row r="91" spans="3:11" ht="11.25" customHeight="1" x14ac:dyDescent="0.2">
      <c r="C91" s="28"/>
      <c r="I91" s="37"/>
      <c r="J91" s="37"/>
      <c r="K91" s="37"/>
    </row>
    <row r="92" spans="3:11" x14ac:dyDescent="0.2">
      <c r="C92" s="29"/>
      <c r="D92" s="29"/>
      <c r="E92" s="101"/>
      <c r="F92" s="29"/>
      <c r="G92" s="29"/>
      <c r="H92" s="29"/>
      <c r="I92" s="37"/>
      <c r="J92" s="37"/>
      <c r="K92" s="37"/>
    </row>
    <row r="93" spans="3:11" x14ac:dyDescent="0.2">
      <c r="C93" s="29"/>
      <c r="D93" s="29"/>
      <c r="E93" s="101"/>
      <c r="F93" s="29"/>
      <c r="G93" s="29"/>
      <c r="H93" s="29"/>
      <c r="I93" s="37"/>
      <c r="J93" s="37"/>
      <c r="K93" s="37"/>
    </row>
    <row r="94" spans="3:11" x14ac:dyDescent="0.2">
      <c r="C94" s="29"/>
      <c r="D94" s="29"/>
      <c r="E94" s="101"/>
      <c r="F94" s="29"/>
      <c r="G94" s="29"/>
      <c r="H94" s="29"/>
      <c r="I94" s="37"/>
      <c r="J94" s="37"/>
      <c r="K94" s="37"/>
    </row>
    <row r="95" spans="3:11" x14ac:dyDescent="0.2">
      <c r="C95" s="29"/>
      <c r="D95" s="29"/>
      <c r="E95" s="101"/>
      <c r="F95" s="29"/>
      <c r="G95" s="29"/>
      <c r="H95" s="29"/>
      <c r="I95" s="37"/>
      <c r="J95" s="37"/>
      <c r="K95" s="37"/>
    </row>
    <row r="96" spans="3:11" x14ac:dyDescent="0.2">
      <c r="C96" s="29"/>
      <c r="D96" s="29"/>
      <c r="E96" s="101"/>
      <c r="F96" s="29"/>
      <c r="G96" s="29"/>
      <c r="H96" s="29"/>
      <c r="I96" s="37"/>
      <c r="J96" s="37"/>
      <c r="K96" s="37"/>
    </row>
    <row r="97" spans="3:11" x14ac:dyDescent="0.2">
      <c r="C97" s="29"/>
      <c r="D97" s="29"/>
      <c r="E97" s="101"/>
      <c r="F97" s="29"/>
      <c r="G97" s="29"/>
      <c r="H97" s="29"/>
      <c r="I97" s="37"/>
      <c r="J97" s="37"/>
      <c r="K97" s="37"/>
    </row>
    <row r="98" spans="3:11" x14ac:dyDescent="0.2">
      <c r="C98" s="29"/>
      <c r="D98" s="29"/>
      <c r="E98" s="101"/>
      <c r="F98" s="29"/>
      <c r="G98" s="29"/>
      <c r="H98" s="29"/>
      <c r="I98" s="37"/>
      <c r="J98" s="37"/>
      <c r="K98" s="37"/>
    </row>
    <row r="99" spans="3:11" x14ac:dyDescent="0.2">
      <c r="C99" s="29"/>
      <c r="D99" s="29"/>
      <c r="E99" s="101"/>
      <c r="F99" s="29"/>
      <c r="G99" s="29"/>
      <c r="H99" s="29"/>
      <c r="I99" s="37"/>
      <c r="J99" s="37"/>
      <c r="K99" s="37"/>
    </row>
    <row r="100" spans="3:11" x14ac:dyDescent="0.2">
      <c r="C100" s="29"/>
      <c r="D100" s="29"/>
      <c r="E100" s="101"/>
      <c r="F100" s="29"/>
      <c r="G100" s="29"/>
      <c r="H100" s="29"/>
      <c r="I100" s="37"/>
      <c r="J100" s="37"/>
      <c r="K100" s="37"/>
    </row>
    <row r="101" spans="3:11" x14ac:dyDescent="0.2">
      <c r="C101" s="29"/>
      <c r="D101" s="29"/>
      <c r="E101" s="101"/>
      <c r="F101" s="29"/>
      <c r="G101" s="29"/>
      <c r="H101" s="29"/>
      <c r="I101" s="37"/>
      <c r="J101" s="37"/>
      <c r="K101" s="37"/>
    </row>
    <row r="102" spans="3:11" x14ac:dyDescent="0.2">
      <c r="C102" s="29"/>
      <c r="D102" s="29"/>
      <c r="E102" s="101"/>
      <c r="F102" s="29"/>
      <c r="G102" s="29"/>
      <c r="H102" s="29"/>
      <c r="I102" s="37"/>
      <c r="J102" s="37"/>
      <c r="K102" s="37"/>
    </row>
    <row r="103" spans="3:11" x14ac:dyDescent="0.2">
      <c r="C103" s="29"/>
      <c r="D103" s="29"/>
      <c r="E103" s="101"/>
      <c r="F103" s="29"/>
      <c r="G103" s="29"/>
      <c r="H103" s="29"/>
      <c r="I103" s="37"/>
      <c r="J103" s="37"/>
      <c r="K103" s="37"/>
    </row>
    <row r="104" spans="3:11" x14ac:dyDescent="0.2">
      <c r="C104" s="29"/>
      <c r="D104" s="29"/>
      <c r="E104" s="101"/>
      <c r="F104" s="29"/>
      <c r="G104" s="29"/>
      <c r="H104" s="29"/>
      <c r="I104" s="37"/>
      <c r="J104" s="37"/>
      <c r="K104" s="37"/>
    </row>
    <row r="105" spans="3:11" x14ac:dyDescent="0.2">
      <c r="C105" s="29"/>
      <c r="D105" s="29"/>
      <c r="E105" s="101"/>
      <c r="F105" s="29"/>
      <c r="G105" s="29"/>
      <c r="H105" s="29"/>
      <c r="I105" s="37"/>
      <c r="J105" s="37"/>
      <c r="K105" s="37"/>
    </row>
    <row r="106" spans="3:11" x14ac:dyDescent="0.2">
      <c r="C106" s="29"/>
      <c r="D106" s="29"/>
      <c r="E106" s="101"/>
      <c r="F106" s="29"/>
      <c r="G106" s="29"/>
      <c r="H106" s="29"/>
      <c r="I106" s="37"/>
      <c r="J106" s="37"/>
      <c r="K106" s="37"/>
    </row>
    <row r="107" spans="3:11" x14ac:dyDescent="0.2">
      <c r="C107" s="29"/>
      <c r="D107" s="29"/>
      <c r="E107" s="101"/>
      <c r="F107" s="29"/>
      <c r="G107" s="29"/>
      <c r="H107" s="29"/>
      <c r="I107" s="37"/>
      <c r="J107" s="37"/>
      <c r="K107" s="37"/>
    </row>
    <row r="108" spans="3:11" x14ac:dyDescent="0.2">
      <c r="C108" s="29"/>
      <c r="D108" s="29"/>
      <c r="E108" s="101"/>
      <c r="F108" s="29"/>
      <c r="G108" s="29"/>
      <c r="H108" s="29"/>
      <c r="I108" s="37"/>
      <c r="J108" s="37"/>
      <c r="K108" s="37"/>
    </row>
    <row r="109" spans="3:11" x14ac:dyDescent="0.2">
      <c r="C109" s="29"/>
      <c r="D109" s="29"/>
      <c r="E109" s="101"/>
      <c r="F109" s="29"/>
      <c r="G109" s="29"/>
      <c r="H109" s="29"/>
      <c r="I109" s="37"/>
      <c r="J109" s="37"/>
      <c r="K109" s="37"/>
    </row>
    <row r="110" spans="3:11" x14ac:dyDescent="0.2">
      <c r="C110" s="29"/>
      <c r="D110" s="29"/>
      <c r="E110" s="101"/>
      <c r="F110" s="29"/>
      <c r="G110" s="29"/>
      <c r="H110" s="29"/>
      <c r="I110" s="37"/>
      <c r="J110" s="37"/>
      <c r="K110" s="37"/>
    </row>
    <row r="111" spans="3:11" x14ac:dyDescent="0.2">
      <c r="C111" s="29"/>
      <c r="D111" s="29"/>
      <c r="E111" s="101"/>
      <c r="F111" s="29"/>
      <c r="G111" s="29"/>
      <c r="H111" s="29"/>
      <c r="I111" s="37"/>
      <c r="J111" s="37"/>
      <c r="K111" s="37"/>
    </row>
    <row r="112" spans="3:11" x14ac:dyDescent="0.2">
      <c r="C112" s="29"/>
      <c r="D112" s="29"/>
      <c r="E112" s="101"/>
      <c r="F112" s="29"/>
      <c r="G112" s="29"/>
      <c r="H112" s="29"/>
      <c r="I112" s="37"/>
      <c r="J112" s="37"/>
      <c r="K112" s="37"/>
    </row>
    <row r="113" spans="3:11" x14ac:dyDescent="0.2">
      <c r="C113" s="29"/>
      <c r="D113" s="29"/>
      <c r="E113" s="101"/>
      <c r="F113" s="29"/>
      <c r="G113" s="29"/>
      <c r="H113" s="29"/>
      <c r="I113" s="37"/>
      <c r="J113" s="37"/>
      <c r="K113" s="37"/>
    </row>
    <row r="114" spans="3:11" x14ac:dyDescent="0.2">
      <c r="C114" s="29"/>
      <c r="D114" s="29"/>
      <c r="E114" s="101"/>
      <c r="F114" s="29"/>
      <c r="G114" s="29"/>
      <c r="H114" s="29"/>
      <c r="I114" s="37"/>
      <c r="J114" s="37"/>
      <c r="K114" s="37"/>
    </row>
    <row r="115" spans="3:11" x14ac:dyDescent="0.2">
      <c r="C115" s="29"/>
      <c r="D115" s="29"/>
      <c r="E115" s="101"/>
      <c r="F115" s="29"/>
      <c r="G115" s="29"/>
      <c r="H115" s="29"/>
      <c r="I115" s="37"/>
      <c r="J115" s="37"/>
      <c r="K115" s="37"/>
    </row>
    <row r="116" spans="3:11" x14ac:dyDescent="0.2">
      <c r="C116" s="29"/>
      <c r="D116" s="29"/>
      <c r="E116" s="101"/>
      <c r="F116" s="29"/>
      <c r="G116" s="29"/>
      <c r="H116" s="29"/>
      <c r="I116" s="37"/>
      <c r="J116" s="37"/>
      <c r="K116" s="37"/>
    </row>
    <row r="117" spans="3:11" x14ac:dyDescent="0.2">
      <c r="C117" s="29"/>
      <c r="D117" s="29"/>
      <c r="E117" s="101"/>
      <c r="F117" s="29"/>
      <c r="G117" s="29"/>
      <c r="H117" s="29"/>
      <c r="I117" s="37"/>
      <c r="J117" s="37"/>
      <c r="K117" s="37"/>
    </row>
    <row r="118" spans="3:11" x14ac:dyDescent="0.2">
      <c r="C118" s="29"/>
      <c r="D118" s="29"/>
      <c r="E118" s="101"/>
      <c r="F118" s="29"/>
      <c r="G118" s="29"/>
      <c r="H118" s="29"/>
      <c r="I118" s="37"/>
      <c r="J118" s="37"/>
      <c r="K118" s="37"/>
    </row>
    <row r="119" spans="3:11" x14ac:dyDescent="0.2">
      <c r="C119" s="29"/>
      <c r="D119" s="29"/>
      <c r="E119" s="101"/>
      <c r="F119" s="29"/>
      <c r="G119" s="29"/>
      <c r="H119" s="29"/>
      <c r="I119" s="37"/>
      <c r="J119" s="37"/>
      <c r="K119" s="37"/>
    </row>
    <row r="120" spans="3:11" x14ac:dyDescent="0.2">
      <c r="C120" s="29"/>
      <c r="D120" s="29"/>
      <c r="E120" s="101"/>
      <c r="F120" s="29"/>
      <c r="G120" s="29"/>
      <c r="H120" s="29"/>
      <c r="I120" s="37"/>
      <c r="J120" s="37"/>
      <c r="K120" s="37"/>
    </row>
    <row r="121" spans="3:11" x14ac:dyDescent="0.2">
      <c r="C121" s="29"/>
      <c r="D121" s="29"/>
      <c r="E121" s="101"/>
      <c r="F121" s="29"/>
      <c r="G121" s="29"/>
      <c r="H121" s="29"/>
      <c r="I121" s="37"/>
      <c r="J121" s="37"/>
      <c r="K121" s="37"/>
    </row>
    <row r="122" spans="3:11" x14ac:dyDescent="0.2">
      <c r="C122" s="29"/>
      <c r="D122" s="29"/>
      <c r="E122" s="101"/>
      <c r="F122" s="29"/>
      <c r="G122" s="29"/>
      <c r="H122" s="29"/>
      <c r="I122" s="37"/>
      <c r="J122" s="37"/>
      <c r="K122" s="37"/>
    </row>
    <row r="123" spans="3:11" x14ac:dyDescent="0.2">
      <c r="C123" s="29"/>
      <c r="D123" s="29"/>
      <c r="E123" s="101"/>
      <c r="F123" s="29"/>
      <c r="G123" s="29"/>
      <c r="H123" s="29"/>
      <c r="I123" s="37"/>
      <c r="J123" s="37"/>
      <c r="K123" s="37"/>
    </row>
    <row r="124" spans="3:11" x14ac:dyDescent="0.2">
      <c r="C124" s="29"/>
      <c r="D124" s="29"/>
      <c r="E124" s="101"/>
      <c r="F124" s="29"/>
      <c r="G124" s="29"/>
      <c r="H124" s="29"/>
      <c r="I124" s="37"/>
      <c r="J124" s="37"/>
      <c r="K124" s="37"/>
    </row>
    <row r="125" spans="3:11" x14ac:dyDescent="0.2">
      <c r="C125" s="29"/>
      <c r="D125" s="29"/>
      <c r="E125" s="101"/>
      <c r="F125" s="29"/>
      <c r="G125" s="29"/>
      <c r="H125" s="29"/>
      <c r="I125" s="37"/>
      <c r="J125" s="37"/>
      <c r="K125" s="37"/>
    </row>
    <row r="126" spans="3:11" x14ac:dyDescent="0.2">
      <c r="C126" s="29"/>
      <c r="D126" s="29"/>
      <c r="E126" s="101"/>
      <c r="F126" s="29"/>
      <c r="G126" s="29"/>
      <c r="H126" s="29"/>
      <c r="I126" s="37"/>
      <c r="J126" s="37"/>
      <c r="K126" s="37"/>
    </row>
    <row r="127" spans="3:11" x14ac:dyDescent="0.2">
      <c r="C127" s="29"/>
      <c r="D127" s="29"/>
      <c r="E127" s="101"/>
      <c r="F127" s="29"/>
      <c r="G127" s="29"/>
      <c r="H127" s="29"/>
      <c r="I127" s="37"/>
      <c r="J127" s="37"/>
      <c r="K127" s="37"/>
    </row>
    <row r="128" spans="3:11" x14ac:dyDescent="0.2">
      <c r="C128" s="29"/>
      <c r="D128" s="29"/>
      <c r="E128" s="101"/>
      <c r="F128" s="29"/>
      <c r="G128" s="29"/>
      <c r="H128" s="29"/>
      <c r="I128" s="37"/>
      <c r="J128" s="37"/>
      <c r="K128" s="37"/>
    </row>
    <row r="129" spans="3:11" x14ac:dyDescent="0.2">
      <c r="C129" s="29"/>
      <c r="D129" s="29"/>
      <c r="E129" s="101"/>
      <c r="F129" s="29"/>
      <c r="G129" s="29"/>
      <c r="H129" s="29"/>
      <c r="I129" s="37"/>
      <c r="J129" s="37"/>
      <c r="K129" s="37"/>
    </row>
    <row r="130" spans="3:11" x14ac:dyDescent="0.2">
      <c r="C130" s="29"/>
      <c r="D130" s="29"/>
      <c r="E130" s="101"/>
      <c r="F130" s="29"/>
      <c r="G130" s="29"/>
      <c r="H130" s="29"/>
      <c r="I130" s="37"/>
      <c r="J130" s="37"/>
      <c r="K130" s="37"/>
    </row>
  </sheetData>
  <sheetProtection sheet="1" objects="1" scenarios="1" selectLockedCells="1"/>
  <pageMargins left="0.75" right="0.75" top="1" bottom="1" header="0.5" footer="0.5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7"/>
  <sheetViews>
    <sheetView workbookViewId="0">
      <selection activeCell="E20" sqref="E20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69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SUM(F4:F8)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11.3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7"/>
      <c r="B6" s="56"/>
      <c r="C6" s="47"/>
      <c r="D6" s="47"/>
      <c r="E6" s="111"/>
      <c r="F6" s="67"/>
      <c r="G6" s="14"/>
      <c r="H6" s="14"/>
      <c r="I6" s="14"/>
    </row>
    <row r="7" spans="1:10" ht="15.2" customHeight="1" x14ac:dyDescent="0.2">
      <c r="A7" s="46" t="s">
        <v>70</v>
      </c>
      <c r="B7" s="55" t="s">
        <v>124</v>
      </c>
      <c r="C7" s="46" t="s">
        <v>161</v>
      </c>
      <c r="D7" s="46">
        <v>1</v>
      </c>
      <c r="E7" s="110"/>
      <c r="F7" s="66">
        <f>D7*E7</f>
        <v>0</v>
      </c>
      <c r="G7" s="14"/>
      <c r="H7" s="42" t="str">
        <f>IF(E7="","Vnesi ceno!","")</f>
        <v>Vnesi ceno!</v>
      </c>
      <c r="I7" s="78">
        <f>IF(E7="",1,"")</f>
        <v>1</v>
      </c>
      <c r="J7" s="14"/>
    </row>
    <row r="8" spans="1:10" ht="11.25" x14ac:dyDescent="0.2">
      <c r="A8" s="49"/>
      <c r="B8" s="58"/>
      <c r="C8" s="49"/>
      <c r="D8" s="49"/>
      <c r="E8" s="113"/>
      <c r="F8" s="68"/>
      <c r="G8" s="14"/>
      <c r="H8" s="14"/>
      <c r="I8" s="14"/>
    </row>
    <row r="9" spans="1:10" ht="21.95" customHeight="1" x14ac:dyDescent="0.2">
      <c r="A9" s="44">
        <v>2</v>
      </c>
      <c r="B9" s="53" t="s">
        <v>17</v>
      </c>
      <c r="C9" s="60"/>
      <c r="D9" s="60"/>
      <c r="E9" s="108" t="str">
        <f>IF(F9=0,"/","")</f>
        <v>/</v>
      </c>
      <c r="F9" s="70">
        <f>SUM(F10:F16)</f>
        <v>0</v>
      </c>
      <c r="G9" s="14"/>
    </row>
    <row r="10" spans="1:10" ht="11.25" x14ac:dyDescent="0.2">
      <c r="A10" s="45"/>
      <c r="B10" s="54"/>
      <c r="C10" s="45"/>
      <c r="D10" s="45"/>
      <c r="E10" s="116"/>
      <c r="F10" s="65"/>
      <c r="G10" s="14"/>
      <c r="H10" s="14"/>
      <c r="I10" s="14"/>
    </row>
    <row r="11" spans="1:10" ht="25.7" customHeight="1" x14ac:dyDescent="0.2">
      <c r="A11" s="46" t="s">
        <v>52</v>
      </c>
      <c r="B11" s="55" t="s">
        <v>125</v>
      </c>
      <c r="C11" s="46" t="s">
        <v>161</v>
      </c>
      <c r="D11" s="46">
        <v>1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7"/>
      <c r="B12" s="56"/>
      <c r="C12" s="47"/>
      <c r="D12" s="47"/>
      <c r="E12" s="111"/>
      <c r="F12" s="67"/>
      <c r="G12" s="14"/>
      <c r="H12" s="14"/>
      <c r="I12" s="14"/>
    </row>
    <row r="13" spans="1:10" ht="25.7" customHeight="1" x14ac:dyDescent="0.2">
      <c r="A13" s="46" t="s">
        <v>53</v>
      </c>
      <c r="B13" s="55" t="s">
        <v>126</v>
      </c>
      <c r="C13" s="46" t="s">
        <v>161</v>
      </c>
      <c r="D13" s="46">
        <v>1</v>
      </c>
      <c r="E13" s="110"/>
      <c r="F13" s="66">
        <f>D13*E13</f>
        <v>0</v>
      </c>
      <c r="G13" s="14"/>
      <c r="H13" s="42" t="str">
        <f>IF(E13="","Vnesi ceno brez senčil!","")</f>
        <v>Vnesi ceno brez senčil!</v>
      </c>
      <c r="I13" s="78">
        <f>IF(E13="",1,"")</f>
        <v>1</v>
      </c>
      <c r="J13" s="14"/>
    </row>
    <row r="14" spans="1:10" ht="11.25" x14ac:dyDescent="0.2">
      <c r="A14" s="47"/>
      <c r="B14" s="56"/>
      <c r="C14" s="47"/>
      <c r="D14" s="47"/>
      <c r="E14" s="111"/>
      <c r="F14" s="67"/>
      <c r="G14" s="14"/>
      <c r="H14" s="14"/>
      <c r="I14" s="14"/>
    </row>
    <row r="15" spans="1:10" ht="38.450000000000003" customHeight="1" x14ac:dyDescent="0.2">
      <c r="A15" s="46" t="s">
        <v>54</v>
      </c>
      <c r="B15" s="55" t="s">
        <v>127</v>
      </c>
      <c r="C15" s="46" t="s">
        <v>161</v>
      </c>
      <c r="D15" s="46">
        <v>1</v>
      </c>
      <c r="E15" s="110"/>
      <c r="F15" s="66">
        <f>D15*E15</f>
        <v>0</v>
      </c>
      <c r="G15" s="14"/>
      <c r="H15" s="42" t="str">
        <f>IF(E15="","Vnesi ceno brez senčil!","")</f>
        <v>Vnesi ceno brez senčil!</v>
      </c>
      <c r="I15" s="78">
        <f>IF(E15="",1,"")</f>
        <v>1</v>
      </c>
      <c r="J15" s="14"/>
    </row>
    <row r="16" spans="1:10" ht="11.25" x14ac:dyDescent="0.2">
      <c r="A16" s="49"/>
      <c r="B16" s="58"/>
      <c r="C16" s="49"/>
      <c r="D16" s="49"/>
      <c r="E16" s="113"/>
      <c r="F16" s="68"/>
      <c r="G16" s="14"/>
      <c r="H16" s="14"/>
      <c r="I16" s="14"/>
    </row>
    <row r="17" spans="1:10" ht="21.95" customHeight="1" x14ac:dyDescent="0.2">
      <c r="A17" s="44">
        <v>3</v>
      </c>
      <c r="B17" s="53" t="s">
        <v>18</v>
      </c>
      <c r="C17" s="60"/>
      <c r="D17" s="60"/>
      <c r="E17" s="108" t="str">
        <f>IF(F17=0,"/","")</f>
        <v>/</v>
      </c>
      <c r="F17" s="70">
        <f>SUM(F18:F26)</f>
        <v>0</v>
      </c>
      <c r="G17" s="14"/>
    </row>
    <row r="18" spans="1:10" ht="11.25" x14ac:dyDescent="0.2">
      <c r="A18" s="45"/>
      <c r="B18" s="54"/>
      <c r="C18" s="45"/>
      <c r="D18" s="45"/>
      <c r="E18" s="116"/>
      <c r="F18" s="65"/>
      <c r="G18" s="14"/>
      <c r="H18" s="14"/>
      <c r="I18" s="14"/>
    </row>
    <row r="19" spans="1:10" ht="15.2" customHeight="1" x14ac:dyDescent="0.2">
      <c r="A19" s="46" t="s">
        <v>56</v>
      </c>
      <c r="B19" s="55" t="s">
        <v>86</v>
      </c>
      <c r="C19" s="46" t="s">
        <v>160</v>
      </c>
      <c r="D19" s="63">
        <v>11.3</v>
      </c>
      <c r="E19" s="110"/>
      <c r="F19" s="66">
        <f>D19*E19</f>
        <v>0</v>
      </c>
      <c r="G19" s="14"/>
      <c r="H19" s="42" t="str">
        <f>IF(E19="","Vnesi ceno!","")</f>
        <v>Vnesi ceno!</v>
      </c>
      <c r="I19" s="78">
        <f>IF(E19="",1,"")</f>
        <v>1</v>
      </c>
      <c r="J19" s="14"/>
    </row>
    <row r="20" spans="1:10" ht="11.25" x14ac:dyDescent="0.2">
      <c r="A20" s="47"/>
      <c r="B20" s="56"/>
      <c r="C20" s="47"/>
      <c r="D20" s="47"/>
      <c r="E20" s="111"/>
      <c r="F20" s="67"/>
      <c r="G20" s="14"/>
      <c r="H20" s="14"/>
      <c r="I20" s="14"/>
    </row>
    <row r="21" spans="1:10" ht="25.7" customHeight="1" x14ac:dyDescent="0.2">
      <c r="A21" s="46" t="s">
        <v>71</v>
      </c>
      <c r="B21" s="55" t="s">
        <v>128</v>
      </c>
      <c r="C21" s="46" t="s">
        <v>161</v>
      </c>
      <c r="D21" s="46">
        <v>1</v>
      </c>
      <c r="E21" s="110"/>
      <c r="F21" s="66">
        <f>D21*E21</f>
        <v>0</v>
      </c>
      <c r="G21" s="14"/>
      <c r="H21" s="42" t="str">
        <f>IF(E21="","Vnesi ceno!","")</f>
        <v>Vnesi ceno!</v>
      </c>
      <c r="I21" s="78">
        <f>IF(E21="",1,"")</f>
        <v>1</v>
      </c>
      <c r="J21" s="14"/>
    </row>
    <row r="22" spans="1:10" ht="11.25" x14ac:dyDescent="0.2">
      <c r="A22" s="47"/>
      <c r="B22" s="56"/>
      <c r="C22" s="47"/>
      <c r="D22" s="47"/>
      <c r="E22" s="111"/>
      <c r="F22" s="67"/>
      <c r="G22" s="14"/>
      <c r="H22" s="14"/>
      <c r="I22" s="14"/>
    </row>
    <row r="23" spans="1:10" ht="15.95" customHeight="1" x14ac:dyDescent="0.2">
      <c r="A23" s="14"/>
      <c r="B23" s="57" t="s">
        <v>87</v>
      </c>
      <c r="C23" s="14"/>
      <c r="D23" s="14"/>
      <c r="E23" s="103"/>
      <c r="F23" s="14"/>
    </row>
    <row r="24" spans="1:10" x14ac:dyDescent="0.2">
      <c r="B24" s="14"/>
    </row>
    <row r="25" spans="1:10" ht="15.95" customHeight="1" x14ac:dyDescent="0.2">
      <c r="A25" s="14"/>
      <c r="B25" s="57" t="s">
        <v>88</v>
      </c>
      <c r="C25" s="14"/>
    </row>
    <row r="26" spans="1:10" x14ac:dyDescent="0.2">
      <c r="A26" s="10"/>
      <c r="B26" s="10"/>
      <c r="C26" s="10"/>
      <c r="D26" s="10"/>
      <c r="E26" s="104"/>
      <c r="F26" s="10"/>
    </row>
    <row r="27" spans="1:10" ht="21.95" customHeight="1" x14ac:dyDescent="0.2">
      <c r="A27" s="48">
        <v>4</v>
      </c>
      <c r="B27" s="52" t="s">
        <v>19</v>
      </c>
      <c r="C27" s="61"/>
      <c r="D27" s="61"/>
      <c r="E27" s="112" t="str">
        <f>IF(F27=0,"/","")</f>
        <v>/</v>
      </c>
      <c r="F27" s="71">
        <f>SUM(F28:F34)</f>
        <v>0</v>
      </c>
      <c r="G27" s="14"/>
    </row>
    <row r="28" spans="1:10" ht="11.25" x14ac:dyDescent="0.2">
      <c r="A28" s="45"/>
      <c r="B28" s="54"/>
      <c r="C28" s="45"/>
      <c r="D28" s="45"/>
      <c r="E28" s="116"/>
      <c r="F28" s="65"/>
      <c r="G28" s="14"/>
      <c r="H28" s="14"/>
      <c r="I28" s="14"/>
    </row>
    <row r="29" spans="1:10" ht="15.2" customHeight="1" x14ac:dyDescent="0.2">
      <c r="A29" s="46" t="s">
        <v>57</v>
      </c>
      <c r="B29" s="55" t="s">
        <v>89</v>
      </c>
      <c r="C29" s="46" t="s">
        <v>160</v>
      </c>
      <c r="D29" s="63">
        <v>1.1000000000000001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7"/>
      <c r="B30" s="56"/>
      <c r="C30" s="47"/>
      <c r="D30" s="47"/>
      <c r="E30" s="111"/>
      <c r="F30" s="67"/>
      <c r="G30" s="14"/>
      <c r="H30" s="14"/>
      <c r="I30" s="14"/>
    </row>
    <row r="31" spans="1:10" ht="15.2" customHeight="1" x14ac:dyDescent="0.2">
      <c r="A31" s="46" t="s">
        <v>58</v>
      </c>
      <c r="B31" s="55" t="s">
        <v>90</v>
      </c>
      <c r="C31" s="46" t="s">
        <v>161</v>
      </c>
      <c r="D31" s="46">
        <v>1</v>
      </c>
      <c r="E31" s="110"/>
      <c r="F31" s="66">
        <f>D31*E31</f>
        <v>0</v>
      </c>
      <c r="G31" s="14"/>
      <c r="H31" s="42" t="str">
        <f>IF(E31="","Vnesi ceno!","")</f>
        <v>Vnesi ceno!</v>
      </c>
      <c r="I31" s="78">
        <f>IF(E31="",1,"")</f>
        <v>1</v>
      </c>
      <c r="J31" s="14"/>
    </row>
    <row r="32" spans="1:10" ht="11.25" x14ac:dyDescent="0.2">
      <c r="A32" s="47"/>
      <c r="B32" s="56"/>
      <c r="C32" s="47"/>
      <c r="D32" s="47"/>
      <c r="E32" s="111"/>
      <c r="F32" s="67"/>
      <c r="G32" s="14"/>
      <c r="H32" s="14"/>
      <c r="I32" s="14"/>
    </row>
    <row r="33" spans="1:10" ht="15.2" customHeight="1" x14ac:dyDescent="0.2">
      <c r="A33" s="46" t="s">
        <v>59</v>
      </c>
      <c r="B33" s="55" t="s">
        <v>103</v>
      </c>
      <c r="C33" s="46" t="s">
        <v>162</v>
      </c>
      <c r="D33" s="63">
        <v>3.5150000000000001</v>
      </c>
      <c r="E33" s="110"/>
      <c r="F33" s="66">
        <f>D33*E33</f>
        <v>0</v>
      </c>
      <c r="G33" s="14"/>
      <c r="H33" s="42" t="str">
        <f>IF(E33="","Vnesi ceno!","")</f>
        <v>Vnesi ceno!</v>
      </c>
      <c r="I33" s="78">
        <f>IF(E33="",1,"")</f>
        <v>1</v>
      </c>
      <c r="J33" s="14"/>
    </row>
    <row r="34" spans="1:10" ht="11.25" x14ac:dyDescent="0.2">
      <c r="A34" s="49"/>
      <c r="B34" s="58"/>
      <c r="C34" s="49"/>
      <c r="D34" s="49"/>
      <c r="E34" s="113"/>
      <c r="F34" s="68"/>
      <c r="G34" s="14"/>
      <c r="H34" s="14"/>
      <c r="I34" s="14"/>
    </row>
    <row r="35" spans="1:10" ht="21.95" customHeight="1" x14ac:dyDescent="0.2">
      <c r="A35" s="51"/>
      <c r="B35" s="59" t="s">
        <v>129</v>
      </c>
      <c r="C35" s="62"/>
      <c r="D35" s="62"/>
      <c r="E35" s="108"/>
      <c r="F35" s="72">
        <f>F3+F9+F17+F27</f>
        <v>0</v>
      </c>
      <c r="G35" s="14"/>
      <c r="I35" s="14"/>
    </row>
    <row r="36" spans="1:10" ht="15.95" customHeight="1" x14ac:dyDescent="0.2">
      <c r="A36" s="9"/>
      <c r="B36" s="9"/>
      <c r="C36" s="9"/>
      <c r="D36" s="9"/>
      <c r="E36" s="117" t="str">
        <f>IF(I35&gt;0,"Število napak:","")</f>
        <v/>
      </c>
      <c r="F36" s="77">
        <f>IF(I36&gt;0,I36,"")</f>
        <v>10</v>
      </c>
      <c r="G36" s="14"/>
      <c r="H36" s="14"/>
      <c r="I36" s="79">
        <f>SUM(I4:I35)</f>
        <v>10</v>
      </c>
      <c r="J36" s="14"/>
    </row>
    <row r="37" spans="1:10" x14ac:dyDescent="0.2">
      <c r="E37" s="103"/>
      <c r="F37" s="14"/>
      <c r="I37" s="14"/>
    </row>
  </sheetData>
  <sheetProtection algorithmName="SHA-512" hashValue="0hI4NxTKMarpdKgtpyA4MJxMz1NmFf7agnwNw+AjDGeJSoPk+UhM1IKY1FjBHVbsqHXvYy5n3cvOMYHQvJYG9Q==" saltValue="xbz93WERwBiF/EPq5VWnwQ==" spinCount="100000" sheet="1" objects="1" scenarios="1" selectLockedCells="1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workbookViewId="0">
      <selection activeCell="E21" sqref="E21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72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16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SUM(F8:F10)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130</v>
      </c>
      <c r="C9" s="46" t="s">
        <v>161</v>
      </c>
      <c r="D9" s="46">
        <v>4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9"/>
      <c r="B10" s="58"/>
      <c r="C10" s="49"/>
      <c r="D10" s="49"/>
      <c r="E10" s="113"/>
      <c r="F10" s="68"/>
      <c r="G10" s="14"/>
      <c r="H10" s="14"/>
      <c r="I10" s="14"/>
    </row>
    <row r="11" spans="1:10" ht="21.95" customHeight="1" x14ac:dyDescent="0.2">
      <c r="A11" s="44">
        <v>3</v>
      </c>
      <c r="B11" s="53" t="s">
        <v>18</v>
      </c>
      <c r="C11" s="60"/>
      <c r="D11" s="60"/>
      <c r="E11" s="108" t="str">
        <f>IF(F11=0,"/","")</f>
        <v>/</v>
      </c>
      <c r="F11" s="70">
        <f>SUM(F12:F18)</f>
        <v>0</v>
      </c>
      <c r="G11" s="14"/>
    </row>
    <row r="12" spans="1:10" ht="11.25" x14ac:dyDescent="0.2">
      <c r="A12" s="45"/>
      <c r="B12" s="54"/>
      <c r="C12" s="45"/>
      <c r="D12" s="45"/>
      <c r="E12" s="116"/>
      <c r="F12" s="65"/>
      <c r="G12" s="14"/>
      <c r="H12" s="14"/>
      <c r="I12" s="14"/>
    </row>
    <row r="13" spans="1:10" ht="15.2" customHeight="1" x14ac:dyDescent="0.2">
      <c r="A13" s="46" t="s">
        <v>56</v>
      </c>
      <c r="B13" s="55" t="s">
        <v>86</v>
      </c>
      <c r="C13" s="46" t="s">
        <v>160</v>
      </c>
      <c r="D13" s="63">
        <v>16</v>
      </c>
      <c r="E13" s="110"/>
      <c r="F13" s="66">
        <f>D13*E13</f>
        <v>0</v>
      </c>
      <c r="G13" s="14"/>
      <c r="H13" s="42" t="str">
        <f>IF(E13="","Vnesi ceno!","")</f>
        <v>Vnesi ceno!</v>
      </c>
      <c r="I13" s="78">
        <f>IF(E13="",1,"")</f>
        <v>1</v>
      </c>
      <c r="J13" s="14"/>
    </row>
    <row r="14" spans="1:10" ht="11.25" x14ac:dyDescent="0.2">
      <c r="A14" s="47"/>
      <c r="B14" s="56"/>
      <c r="C14" s="47"/>
      <c r="D14" s="47"/>
      <c r="E14" s="111"/>
      <c r="F14" s="67"/>
      <c r="G14" s="14"/>
      <c r="H14" s="14"/>
      <c r="I14" s="14"/>
    </row>
    <row r="15" spans="1:10" ht="15.95" customHeight="1" x14ac:dyDescent="0.2">
      <c r="A15" s="14"/>
      <c r="B15" s="57" t="s">
        <v>87</v>
      </c>
      <c r="C15" s="14"/>
      <c r="D15" s="14"/>
      <c r="E15" s="103"/>
      <c r="F15" s="14"/>
    </row>
    <row r="16" spans="1:10" x14ac:dyDescent="0.2">
      <c r="B16" s="14"/>
    </row>
    <row r="17" spans="1:10" ht="15.95" customHeight="1" x14ac:dyDescent="0.2">
      <c r="A17" s="14"/>
      <c r="B17" s="57" t="s">
        <v>88</v>
      </c>
      <c r="C17" s="14"/>
    </row>
    <row r="18" spans="1:10" x14ac:dyDescent="0.2">
      <c r="A18" s="10"/>
      <c r="B18" s="10"/>
      <c r="C18" s="10"/>
      <c r="D18" s="10"/>
      <c r="E18" s="104"/>
      <c r="F18" s="10"/>
    </row>
    <row r="19" spans="1:10" ht="21.95" customHeight="1" x14ac:dyDescent="0.2">
      <c r="A19" s="48">
        <v>4</v>
      </c>
      <c r="B19" s="52" t="s">
        <v>19</v>
      </c>
      <c r="C19" s="61"/>
      <c r="D19" s="61"/>
      <c r="E19" s="112" t="str">
        <f>IF(F19=0,"/","")</f>
        <v>/</v>
      </c>
      <c r="F19" s="71">
        <f>SUM(F20:F26)</f>
        <v>0</v>
      </c>
      <c r="G19" s="14"/>
    </row>
    <row r="20" spans="1:10" ht="11.25" x14ac:dyDescent="0.2">
      <c r="A20" s="45"/>
      <c r="B20" s="54"/>
      <c r="C20" s="45"/>
      <c r="D20" s="45"/>
      <c r="E20" s="116"/>
      <c r="F20" s="65"/>
      <c r="G20" s="14"/>
      <c r="H20" s="14"/>
      <c r="I20" s="14"/>
    </row>
    <row r="21" spans="1:10" ht="15.2" customHeight="1" x14ac:dyDescent="0.2">
      <c r="A21" s="46" t="s">
        <v>57</v>
      </c>
      <c r="B21" s="55" t="s">
        <v>89</v>
      </c>
      <c r="C21" s="46" t="s">
        <v>160</v>
      </c>
      <c r="D21" s="63">
        <v>3.6</v>
      </c>
      <c r="E21" s="110"/>
      <c r="F21" s="66">
        <f>D21*E21</f>
        <v>0</v>
      </c>
      <c r="G21" s="14"/>
      <c r="H21" s="42" t="str">
        <f>IF(E21="","Vnesi ceno!","")</f>
        <v>Vnesi ceno!</v>
      </c>
      <c r="I21" s="78">
        <f>IF(E21="",1,"")</f>
        <v>1</v>
      </c>
      <c r="J21" s="14"/>
    </row>
    <row r="22" spans="1:10" ht="11.25" x14ac:dyDescent="0.2">
      <c r="A22" s="47"/>
      <c r="B22" s="56"/>
      <c r="C22" s="47"/>
      <c r="D22" s="47"/>
      <c r="E22" s="111"/>
      <c r="F22" s="67"/>
      <c r="G22" s="14"/>
      <c r="H22" s="14"/>
      <c r="I22" s="14"/>
    </row>
    <row r="23" spans="1:10" ht="15.2" customHeight="1" x14ac:dyDescent="0.2">
      <c r="A23" s="46" t="s">
        <v>58</v>
      </c>
      <c r="B23" s="55" t="s">
        <v>90</v>
      </c>
      <c r="C23" s="46" t="s">
        <v>161</v>
      </c>
      <c r="D23" s="46">
        <v>2</v>
      </c>
      <c r="E23" s="110"/>
      <c r="F23" s="66">
        <f>D23*E23</f>
        <v>0</v>
      </c>
      <c r="G23" s="14"/>
      <c r="H23" s="42" t="str">
        <f>IF(E23="","Vnesi ceno!","")</f>
        <v>Vnesi ceno!</v>
      </c>
      <c r="I23" s="78">
        <f>IF(E23="",1,"")</f>
        <v>1</v>
      </c>
      <c r="J23" s="14"/>
    </row>
    <row r="24" spans="1:10" ht="11.25" x14ac:dyDescent="0.2">
      <c r="A24" s="47"/>
      <c r="B24" s="56"/>
      <c r="C24" s="47"/>
      <c r="D24" s="47"/>
      <c r="E24" s="111"/>
      <c r="F24" s="67"/>
      <c r="G24" s="14"/>
      <c r="H24" s="14"/>
      <c r="I24" s="14"/>
    </row>
    <row r="25" spans="1:10" ht="15.2" customHeight="1" x14ac:dyDescent="0.2">
      <c r="A25" s="46" t="s">
        <v>59</v>
      </c>
      <c r="B25" s="55" t="s">
        <v>91</v>
      </c>
      <c r="C25" s="46" t="s">
        <v>162</v>
      </c>
      <c r="D25" s="63">
        <v>3.84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9"/>
      <c r="B26" s="58"/>
      <c r="C26" s="49"/>
      <c r="D26" s="49"/>
      <c r="E26" s="113"/>
      <c r="F26" s="68"/>
      <c r="G26" s="14"/>
      <c r="H26" s="14"/>
      <c r="I26" s="14"/>
    </row>
    <row r="27" spans="1:10" ht="21.95" customHeight="1" x14ac:dyDescent="0.2">
      <c r="A27" s="51"/>
      <c r="B27" s="59" t="s">
        <v>131</v>
      </c>
      <c r="C27" s="62"/>
      <c r="D27" s="62"/>
      <c r="E27" s="108"/>
      <c r="F27" s="72">
        <f>F3+F7+F11+F19</f>
        <v>0</v>
      </c>
      <c r="G27" s="14"/>
      <c r="I27" s="14"/>
    </row>
    <row r="28" spans="1:10" ht="15.95" customHeight="1" x14ac:dyDescent="0.2">
      <c r="A28" s="9"/>
      <c r="B28" s="9"/>
      <c r="C28" s="9"/>
      <c r="D28" s="9"/>
      <c r="E28" s="117" t="str">
        <f>IF(I27&gt;0,"Število napak:","")</f>
        <v/>
      </c>
      <c r="F28" s="77">
        <f>IF(I28&gt;0,I28,"")</f>
        <v>6</v>
      </c>
      <c r="G28" s="14"/>
      <c r="H28" s="14"/>
      <c r="I28" s="79">
        <f>SUM(I4:I27)</f>
        <v>6</v>
      </c>
      <c r="J28" s="14"/>
    </row>
    <row r="29" spans="1:10" x14ac:dyDescent="0.2">
      <c r="E29" s="103"/>
      <c r="F29" s="14"/>
      <c r="I29" s="14"/>
    </row>
  </sheetData>
  <sheetProtection algorithmName="SHA-512" hashValue="3Oz0tYUDcLG6yq7u5zMF8P6ZS5FYchdg3pZd2jNlfhXGE0w1ZJRui3cxRpTAJdJ/y87CLkzVGc/IXtCwO8PwhQ==" saltValue="JVlRJeVJbi9D/hHSAAG8HQ==" spinCount="100000" sheet="1" objects="1" scenarios="1" selectLockedCells="1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workbookViewId="0">
      <selection activeCell="E23" sqref="E23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73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39.1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SUM(F8:F12)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132</v>
      </c>
      <c r="C9" s="46" t="s">
        <v>161</v>
      </c>
      <c r="D9" s="46">
        <v>5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133</v>
      </c>
      <c r="C11" s="46" t="s">
        <v>161</v>
      </c>
      <c r="D11" s="46">
        <v>2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9"/>
      <c r="B12" s="58"/>
      <c r="C12" s="49"/>
      <c r="D12" s="49"/>
      <c r="E12" s="113"/>
      <c r="F12" s="68"/>
      <c r="G12" s="14"/>
      <c r="H12" s="14"/>
      <c r="I12" s="14"/>
    </row>
    <row r="13" spans="1:10" ht="21.95" customHeight="1" x14ac:dyDescent="0.2">
      <c r="A13" s="44">
        <v>3</v>
      </c>
      <c r="B13" s="53" t="s">
        <v>18</v>
      </c>
      <c r="C13" s="60"/>
      <c r="D13" s="60"/>
      <c r="E13" s="108" t="str">
        <f>IF(F13=0,"/","")</f>
        <v>/</v>
      </c>
      <c r="F13" s="70">
        <f>SUM(F14:F20)</f>
        <v>0</v>
      </c>
      <c r="G13" s="14"/>
    </row>
    <row r="14" spans="1:10" ht="11.25" x14ac:dyDescent="0.2">
      <c r="A14" s="45"/>
      <c r="B14" s="54"/>
      <c r="C14" s="45"/>
      <c r="D14" s="45"/>
      <c r="E14" s="116"/>
      <c r="F14" s="65"/>
      <c r="G14" s="14"/>
      <c r="H14" s="14"/>
      <c r="I14" s="14"/>
    </row>
    <row r="15" spans="1:10" ht="15.2" customHeight="1" x14ac:dyDescent="0.2">
      <c r="A15" s="46" t="s">
        <v>56</v>
      </c>
      <c r="B15" s="55" t="s">
        <v>86</v>
      </c>
      <c r="C15" s="46" t="s">
        <v>160</v>
      </c>
      <c r="D15" s="63">
        <v>39.1</v>
      </c>
      <c r="E15" s="110"/>
      <c r="F15" s="66">
        <f>D15*E15</f>
        <v>0</v>
      </c>
      <c r="G15" s="14"/>
      <c r="H15" s="42" t="str">
        <f>IF(E15="","Vnesi ceno!","")</f>
        <v>Vnesi ceno!</v>
      </c>
      <c r="I15" s="78">
        <f>IF(E15="",1,"")</f>
        <v>1</v>
      </c>
      <c r="J15" s="14"/>
    </row>
    <row r="16" spans="1:10" ht="11.25" x14ac:dyDescent="0.2">
      <c r="A16" s="47"/>
      <c r="B16" s="56"/>
      <c r="C16" s="47"/>
      <c r="D16" s="47"/>
      <c r="E16" s="111"/>
      <c r="F16" s="67"/>
      <c r="G16" s="14"/>
      <c r="H16" s="14"/>
      <c r="I16" s="14"/>
    </row>
    <row r="17" spans="1:10" ht="15.95" customHeight="1" x14ac:dyDescent="0.2">
      <c r="A17" s="14"/>
      <c r="B17" s="57" t="s">
        <v>87</v>
      </c>
      <c r="C17" s="14"/>
      <c r="D17" s="14"/>
      <c r="E17" s="103"/>
      <c r="F17" s="14"/>
    </row>
    <row r="18" spans="1:10" x14ac:dyDescent="0.2">
      <c r="B18" s="14"/>
    </row>
    <row r="19" spans="1:10" ht="15.95" customHeight="1" x14ac:dyDescent="0.2">
      <c r="A19" s="14"/>
      <c r="B19" s="57" t="s">
        <v>88</v>
      </c>
      <c r="C19" s="14"/>
    </row>
    <row r="20" spans="1:10" x14ac:dyDescent="0.2">
      <c r="A20" s="10"/>
      <c r="B20" s="10"/>
      <c r="C20" s="10"/>
      <c r="D20" s="10"/>
      <c r="E20" s="104"/>
      <c r="F20" s="10"/>
    </row>
    <row r="21" spans="1:10" ht="21.95" customHeight="1" x14ac:dyDescent="0.2">
      <c r="A21" s="48">
        <v>4</v>
      </c>
      <c r="B21" s="52" t="s">
        <v>19</v>
      </c>
      <c r="C21" s="61"/>
      <c r="D21" s="61"/>
      <c r="E21" s="112" t="str">
        <f>IF(F21=0,"/","")</f>
        <v>/</v>
      </c>
      <c r="F21" s="71">
        <f>SUM(F22:F30)</f>
        <v>0</v>
      </c>
      <c r="G21" s="14"/>
    </row>
    <row r="22" spans="1:10" ht="11.25" x14ac:dyDescent="0.2">
      <c r="A22" s="45"/>
      <c r="B22" s="54"/>
      <c r="C22" s="45"/>
      <c r="D22" s="45"/>
      <c r="E22" s="116"/>
      <c r="F22" s="65"/>
      <c r="G22" s="14"/>
      <c r="H22" s="14"/>
      <c r="I22" s="14"/>
    </row>
    <row r="23" spans="1:10" ht="15.2" customHeight="1" x14ac:dyDescent="0.2">
      <c r="A23" s="46" t="s">
        <v>57</v>
      </c>
      <c r="B23" s="55" t="s">
        <v>89</v>
      </c>
      <c r="C23" s="46" t="s">
        <v>160</v>
      </c>
      <c r="D23" s="63">
        <v>6</v>
      </c>
      <c r="E23" s="110"/>
      <c r="F23" s="66">
        <f>D23*E23</f>
        <v>0</v>
      </c>
      <c r="G23" s="14"/>
      <c r="H23" s="42" t="str">
        <f>IF(E23="","Vnesi ceno!","")</f>
        <v>Vnesi ceno!</v>
      </c>
      <c r="I23" s="78">
        <f>IF(E23="",1,"")</f>
        <v>1</v>
      </c>
      <c r="J23" s="14"/>
    </row>
    <row r="24" spans="1:10" ht="11.25" x14ac:dyDescent="0.2">
      <c r="A24" s="47"/>
      <c r="B24" s="56"/>
      <c r="C24" s="47"/>
      <c r="D24" s="47"/>
      <c r="E24" s="111"/>
      <c r="F24" s="67"/>
      <c r="G24" s="14"/>
      <c r="H24" s="14"/>
      <c r="I24" s="14"/>
    </row>
    <row r="25" spans="1:10" ht="15.2" customHeight="1" x14ac:dyDescent="0.2">
      <c r="A25" s="46" t="s">
        <v>58</v>
      </c>
      <c r="B25" s="55" t="s">
        <v>90</v>
      </c>
      <c r="C25" s="46" t="s">
        <v>161</v>
      </c>
      <c r="D25" s="46">
        <v>4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7"/>
      <c r="B26" s="56"/>
      <c r="C26" s="47"/>
      <c r="D26" s="47"/>
      <c r="E26" s="111"/>
      <c r="F26" s="67"/>
      <c r="G26" s="14"/>
      <c r="H26" s="14"/>
      <c r="I26" s="14"/>
    </row>
    <row r="27" spans="1:10" ht="15.2" customHeight="1" x14ac:dyDescent="0.2">
      <c r="A27" s="46" t="s">
        <v>59</v>
      </c>
      <c r="B27" s="55" t="s">
        <v>103</v>
      </c>
      <c r="C27" s="46" t="s">
        <v>162</v>
      </c>
      <c r="D27" s="63">
        <v>13.035</v>
      </c>
      <c r="E27" s="110"/>
      <c r="F27" s="66">
        <f>D27*E27</f>
        <v>0</v>
      </c>
      <c r="G27" s="14"/>
      <c r="H27" s="42" t="str">
        <f>IF(E27="","Vnesi ceno!","")</f>
        <v>Vnesi ceno!</v>
      </c>
      <c r="I27" s="78">
        <f>IF(E27="",1,"")</f>
        <v>1</v>
      </c>
      <c r="J27" s="14"/>
    </row>
    <row r="28" spans="1:10" ht="11.25" x14ac:dyDescent="0.2">
      <c r="A28" s="47"/>
      <c r="B28" s="56"/>
      <c r="C28" s="47"/>
      <c r="D28" s="47"/>
      <c r="E28" s="111"/>
      <c r="F28" s="67"/>
      <c r="G28" s="14"/>
      <c r="H28" s="14"/>
      <c r="I28" s="14"/>
    </row>
    <row r="29" spans="1:10" ht="15.2" customHeight="1" x14ac:dyDescent="0.2">
      <c r="A29" s="46" t="s">
        <v>60</v>
      </c>
      <c r="B29" s="55" t="s">
        <v>134</v>
      </c>
      <c r="C29" s="46" t="s">
        <v>162</v>
      </c>
      <c r="D29" s="63">
        <v>13.035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9"/>
      <c r="B30" s="58"/>
      <c r="C30" s="49"/>
      <c r="D30" s="49"/>
      <c r="E30" s="113"/>
      <c r="F30" s="68"/>
      <c r="G30" s="14"/>
      <c r="H30" s="14"/>
      <c r="I30" s="14"/>
    </row>
    <row r="31" spans="1:10" ht="21.95" customHeight="1" x14ac:dyDescent="0.2">
      <c r="A31" s="51"/>
      <c r="B31" s="59" t="s">
        <v>135</v>
      </c>
      <c r="C31" s="62"/>
      <c r="D31" s="62"/>
      <c r="E31" s="108"/>
      <c r="F31" s="72">
        <f>F3+F7+F13+F21</f>
        <v>0</v>
      </c>
      <c r="G31" s="14"/>
      <c r="I31" s="14"/>
    </row>
    <row r="32" spans="1:10" ht="15.95" customHeight="1" x14ac:dyDescent="0.2">
      <c r="A32" s="9"/>
      <c r="B32" s="9"/>
      <c r="C32" s="9"/>
      <c r="D32" s="9"/>
      <c r="E32" s="117" t="str">
        <f>IF(I31&gt;0,"Število napak:","")</f>
        <v/>
      </c>
      <c r="F32" s="77">
        <f>IF(I32&gt;0,I32,"")</f>
        <v>8</v>
      </c>
      <c r="G32" s="14"/>
      <c r="H32" s="14"/>
      <c r="I32" s="79">
        <f>SUM(I4:I31)</f>
        <v>8</v>
      </c>
      <c r="J32" s="14"/>
    </row>
    <row r="33" spans="5:9" x14ac:dyDescent="0.2">
      <c r="E33" s="103"/>
      <c r="F33" s="14"/>
      <c r="I33" s="14"/>
    </row>
  </sheetData>
  <sheetProtection algorithmName="SHA-512" hashValue="wRD69cvT7bCCG8fMeb/y2gNNWHqUj3Il7exuHY8C0b00xrpF1alvQsoMPMd6bjdXsad3mPuy+F3n/3nc2dbnYw==" saltValue="kjVO//9VV3t77EHfyI6sYw==" spinCount="100000" sheet="1" objects="1" scenarios="1" selectLockedCells="1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7"/>
  <sheetViews>
    <sheetView workbookViewId="0">
      <selection activeCell="E22" sqref="E22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74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11.4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SUM(F8:F12)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136</v>
      </c>
      <c r="C9" s="46" t="s">
        <v>161</v>
      </c>
      <c r="D9" s="46">
        <v>1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136</v>
      </c>
      <c r="C11" s="46" t="s">
        <v>161</v>
      </c>
      <c r="D11" s="46">
        <v>1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9"/>
      <c r="B12" s="58"/>
      <c r="C12" s="49"/>
      <c r="D12" s="49"/>
      <c r="E12" s="113"/>
      <c r="F12" s="68"/>
      <c r="G12" s="14"/>
      <c r="H12" s="14"/>
      <c r="I12" s="14"/>
    </row>
    <row r="13" spans="1:10" ht="21.95" customHeight="1" x14ac:dyDescent="0.2">
      <c r="A13" s="44">
        <v>3</v>
      </c>
      <c r="B13" s="53" t="s">
        <v>18</v>
      </c>
      <c r="C13" s="60"/>
      <c r="D13" s="60"/>
      <c r="E13" s="108" t="str">
        <f>IF(F13=0,"/","")</f>
        <v>/</v>
      </c>
      <c r="F13" s="70">
        <f>SUM(F14:F20)</f>
        <v>0</v>
      </c>
      <c r="G13" s="14"/>
    </row>
    <row r="14" spans="1:10" ht="11.25" x14ac:dyDescent="0.2">
      <c r="A14" s="45"/>
      <c r="B14" s="54"/>
      <c r="C14" s="45"/>
      <c r="D14" s="45"/>
      <c r="E14" s="116"/>
      <c r="F14" s="65"/>
      <c r="G14" s="14"/>
      <c r="H14" s="14"/>
      <c r="I14" s="14"/>
    </row>
    <row r="15" spans="1:10" ht="25.7" customHeight="1" x14ac:dyDescent="0.2">
      <c r="A15" s="46" t="s">
        <v>56</v>
      </c>
      <c r="B15" s="55" t="s">
        <v>122</v>
      </c>
      <c r="C15" s="46" t="s">
        <v>160</v>
      </c>
      <c r="D15" s="63">
        <v>11.4</v>
      </c>
      <c r="E15" s="110"/>
      <c r="F15" s="66">
        <f>D15*E15</f>
        <v>0</v>
      </c>
      <c r="G15" s="14"/>
      <c r="H15" s="42" t="str">
        <f>IF(E15="","Vnesi ceno!","")</f>
        <v>Vnesi ceno!</v>
      </c>
      <c r="I15" s="78">
        <f>IF(E15="",1,"")</f>
        <v>1</v>
      </c>
      <c r="J15" s="14"/>
    </row>
    <row r="16" spans="1:10" ht="11.25" x14ac:dyDescent="0.2">
      <c r="A16" s="47"/>
      <c r="B16" s="56"/>
      <c r="C16" s="47"/>
      <c r="D16" s="47"/>
      <c r="E16" s="111"/>
      <c r="F16" s="67"/>
      <c r="G16" s="14"/>
      <c r="H16" s="14"/>
      <c r="I16" s="14"/>
    </row>
    <row r="17" spans="1:10" ht="15.95" customHeight="1" x14ac:dyDescent="0.2">
      <c r="A17" s="14"/>
      <c r="B17" s="57" t="s">
        <v>87</v>
      </c>
      <c r="C17" s="14"/>
      <c r="D17" s="14"/>
      <c r="E17" s="103"/>
      <c r="F17" s="14"/>
    </row>
    <row r="18" spans="1:10" x14ac:dyDescent="0.2">
      <c r="B18" s="14"/>
    </row>
    <row r="19" spans="1:10" ht="15.95" customHeight="1" x14ac:dyDescent="0.2">
      <c r="A19" s="14"/>
      <c r="B19" s="57" t="s">
        <v>88</v>
      </c>
      <c r="C19" s="14"/>
    </row>
    <row r="20" spans="1:10" x14ac:dyDescent="0.2">
      <c r="A20" s="10"/>
      <c r="B20" s="10"/>
      <c r="C20" s="10"/>
      <c r="D20" s="10"/>
      <c r="E20" s="104"/>
      <c r="F20" s="10"/>
    </row>
    <row r="21" spans="1:10" ht="21.95" customHeight="1" x14ac:dyDescent="0.2">
      <c r="A21" s="48">
        <v>4</v>
      </c>
      <c r="B21" s="52" t="s">
        <v>19</v>
      </c>
      <c r="C21" s="61"/>
      <c r="D21" s="61"/>
      <c r="E21" s="112" t="str">
        <f>IF(F21=0,"/","")</f>
        <v>/</v>
      </c>
      <c r="F21" s="71">
        <f>SUM(F22:F34)</f>
        <v>0</v>
      </c>
      <c r="G21" s="14"/>
    </row>
    <row r="22" spans="1:10" ht="11.25" x14ac:dyDescent="0.2">
      <c r="A22" s="45"/>
      <c r="B22" s="54"/>
      <c r="C22" s="45"/>
      <c r="D22" s="45"/>
      <c r="E22" s="116"/>
      <c r="F22" s="65"/>
      <c r="G22" s="14"/>
      <c r="H22" s="14"/>
      <c r="I22" s="14"/>
    </row>
    <row r="23" spans="1:10" ht="15.2" customHeight="1" x14ac:dyDescent="0.2">
      <c r="A23" s="46" t="s">
        <v>57</v>
      </c>
      <c r="B23" s="55" t="s">
        <v>89</v>
      </c>
      <c r="C23" s="46" t="s">
        <v>160</v>
      </c>
      <c r="D23" s="63">
        <v>2.9</v>
      </c>
      <c r="E23" s="110"/>
      <c r="F23" s="66">
        <f>D23*E23</f>
        <v>0</v>
      </c>
      <c r="G23" s="14"/>
      <c r="H23" s="42" t="str">
        <f>IF(E23="","Vnesi ceno!","")</f>
        <v>Vnesi ceno!</v>
      </c>
      <c r="I23" s="78">
        <f>IF(E23="",1,"")</f>
        <v>1</v>
      </c>
      <c r="J23" s="14"/>
    </row>
    <row r="24" spans="1:10" ht="11.25" x14ac:dyDescent="0.2">
      <c r="A24" s="47"/>
      <c r="B24" s="56"/>
      <c r="C24" s="47"/>
      <c r="D24" s="47"/>
      <c r="E24" s="111"/>
      <c r="F24" s="67"/>
      <c r="G24" s="14"/>
      <c r="H24" s="14"/>
      <c r="I24" s="14"/>
    </row>
    <row r="25" spans="1:10" ht="15.2" customHeight="1" x14ac:dyDescent="0.2">
      <c r="A25" s="46" t="s">
        <v>58</v>
      </c>
      <c r="B25" s="55" t="s">
        <v>90</v>
      </c>
      <c r="C25" s="46" t="s">
        <v>161</v>
      </c>
      <c r="D25" s="46">
        <v>2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7"/>
      <c r="B26" s="56"/>
      <c r="C26" s="47"/>
      <c r="D26" s="47"/>
      <c r="E26" s="111"/>
      <c r="F26" s="67"/>
      <c r="G26" s="14"/>
      <c r="H26" s="14"/>
      <c r="I26" s="14"/>
    </row>
    <row r="27" spans="1:10" ht="15.2" customHeight="1" x14ac:dyDescent="0.2">
      <c r="A27" s="46" t="s">
        <v>59</v>
      </c>
      <c r="B27" s="55" t="s">
        <v>115</v>
      </c>
      <c r="C27" s="46" t="s">
        <v>160</v>
      </c>
      <c r="D27" s="63">
        <v>2.9</v>
      </c>
      <c r="E27" s="110"/>
      <c r="F27" s="66">
        <f>D27*E27</f>
        <v>0</v>
      </c>
      <c r="G27" s="14"/>
      <c r="H27" s="42" t="str">
        <f>IF(E27="","Vnesi ceno!","")</f>
        <v>Vnesi ceno!</v>
      </c>
      <c r="I27" s="78">
        <f>IF(E27="",1,"")</f>
        <v>1</v>
      </c>
      <c r="J27" s="14"/>
    </row>
    <row r="28" spans="1:10" ht="11.25" x14ac:dyDescent="0.2">
      <c r="A28" s="47"/>
      <c r="B28" s="56"/>
      <c r="C28" s="47"/>
      <c r="D28" s="47"/>
      <c r="E28" s="111"/>
      <c r="F28" s="67"/>
      <c r="G28" s="14"/>
      <c r="H28" s="14"/>
      <c r="I28" s="14"/>
    </row>
    <row r="29" spans="1:10" ht="15.2" customHeight="1" x14ac:dyDescent="0.2">
      <c r="A29" s="46" t="s">
        <v>60</v>
      </c>
      <c r="B29" s="55" t="s">
        <v>116</v>
      </c>
      <c r="C29" s="46" t="s">
        <v>161</v>
      </c>
      <c r="D29" s="46">
        <v>2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7"/>
      <c r="B30" s="56"/>
      <c r="C30" s="47"/>
      <c r="D30" s="47"/>
      <c r="E30" s="111"/>
      <c r="F30" s="67"/>
      <c r="G30" s="14"/>
      <c r="H30" s="14"/>
      <c r="I30" s="14"/>
    </row>
    <row r="31" spans="1:10" ht="15.2" customHeight="1" x14ac:dyDescent="0.2">
      <c r="A31" s="46" t="s">
        <v>66</v>
      </c>
      <c r="B31" s="55" t="s">
        <v>103</v>
      </c>
      <c r="C31" s="46" t="s">
        <v>162</v>
      </c>
      <c r="D31" s="63">
        <v>2.0249999999999999</v>
      </c>
      <c r="E31" s="110"/>
      <c r="F31" s="66">
        <f>D31*E31</f>
        <v>0</v>
      </c>
      <c r="G31" s="14"/>
      <c r="H31" s="42" t="str">
        <f>IF(E31="","Vnesi ceno!","")</f>
        <v>Vnesi ceno!</v>
      </c>
      <c r="I31" s="78">
        <f>IF(E31="",1,"")</f>
        <v>1</v>
      </c>
      <c r="J31" s="14"/>
    </row>
    <row r="32" spans="1:10" ht="11.25" x14ac:dyDescent="0.2">
      <c r="A32" s="47"/>
      <c r="B32" s="56"/>
      <c r="C32" s="47"/>
      <c r="D32" s="47"/>
      <c r="E32" s="111"/>
      <c r="F32" s="67"/>
      <c r="G32" s="14"/>
      <c r="H32" s="14"/>
      <c r="I32" s="14"/>
    </row>
    <row r="33" spans="1:10" ht="15.2" customHeight="1" x14ac:dyDescent="0.2">
      <c r="A33" s="46" t="s">
        <v>75</v>
      </c>
      <c r="B33" s="55" t="s">
        <v>137</v>
      </c>
      <c r="C33" s="46" t="s">
        <v>162</v>
      </c>
      <c r="D33" s="63">
        <v>2.0249999999999999</v>
      </c>
      <c r="E33" s="110"/>
      <c r="F33" s="66">
        <f>D33*E33</f>
        <v>0</v>
      </c>
      <c r="G33" s="14"/>
      <c r="H33" s="42" t="str">
        <f>IF(E33="","Vnesi ceno!","")</f>
        <v>Vnesi ceno!</v>
      </c>
      <c r="I33" s="78">
        <f>IF(E33="",1,"")</f>
        <v>1</v>
      </c>
      <c r="J33" s="14"/>
    </row>
    <row r="34" spans="1:10" ht="11.25" x14ac:dyDescent="0.2">
      <c r="A34" s="49"/>
      <c r="B34" s="58"/>
      <c r="C34" s="49"/>
      <c r="D34" s="49"/>
      <c r="E34" s="113"/>
      <c r="F34" s="68"/>
      <c r="G34" s="14"/>
      <c r="H34" s="14"/>
      <c r="I34" s="14"/>
    </row>
    <row r="35" spans="1:10" ht="21.95" customHeight="1" x14ac:dyDescent="0.2">
      <c r="A35" s="51"/>
      <c r="B35" s="59" t="s">
        <v>138</v>
      </c>
      <c r="C35" s="62"/>
      <c r="D35" s="62"/>
      <c r="E35" s="108"/>
      <c r="F35" s="72">
        <f>F3+F7+F13+F21</f>
        <v>0</v>
      </c>
      <c r="G35" s="14"/>
      <c r="I35" s="14"/>
    </row>
    <row r="36" spans="1:10" ht="15.95" customHeight="1" x14ac:dyDescent="0.2">
      <c r="A36" s="9"/>
      <c r="B36" s="9"/>
      <c r="C36" s="9"/>
      <c r="D36" s="9"/>
      <c r="E36" s="117" t="str">
        <f>IF(I35&gt;0,"Število napak:","")</f>
        <v/>
      </c>
      <c r="F36" s="77">
        <f>IF(I36&gt;0,I36,"")</f>
        <v>10</v>
      </c>
      <c r="G36" s="14"/>
      <c r="H36" s="14"/>
      <c r="I36" s="79">
        <f>SUM(I4:I35)</f>
        <v>10</v>
      </c>
      <c r="J36" s="14"/>
    </row>
    <row r="37" spans="1:10" x14ac:dyDescent="0.2">
      <c r="E37" s="103"/>
      <c r="F37" s="14"/>
      <c r="I37" s="14"/>
    </row>
  </sheetData>
  <sheetProtection algorithmName="SHA-512" hashValue="ZJ6byOzfO3neNXzOCX13+eyq1nmyGxFB7lLVxboMLVoJ7cUVe9z5AquB7QZsgYbZGeL7WceYcNoa/LDJ3fFYIg==" saltValue="QaXDwjbFNuX3auhjQQs5/g==" spinCount="100000" sheet="1" objects="1" scenarios="1" selectLockedCells="1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7"/>
  <sheetViews>
    <sheetView workbookViewId="0">
      <selection activeCell="E25" sqref="E25:E26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76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35.299999999999997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SUM(F8:F14)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139</v>
      </c>
      <c r="C9" s="46" t="s">
        <v>161</v>
      </c>
      <c r="D9" s="46">
        <v>4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140</v>
      </c>
      <c r="C11" s="46" t="s">
        <v>161</v>
      </c>
      <c r="D11" s="46">
        <v>1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7"/>
      <c r="B12" s="56"/>
      <c r="C12" s="47"/>
      <c r="D12" s="47"/>
      <c r="E12" s="111"/>
      <c r="F12" s="67"/>
      <c r="G12" s="14"/>
      <c r="H12" s="14"/>
      <c r="I12" s="14"/>
    </row>
    <row r="13" spans="1:10" ht="25.7" customHeight="1" x14ac:dyDescent="0.2">
      <c r="A13" s="46" t="s">
        <v>54</v>
      </c>
      <c r="B13" s="55" t="s">
        <v>141</v>
      </c>
      <c r="C13" s="46" t="s">
        <v>161</v>
      </c>
      <c r="D13" s="46">
        <v>2</v>
      </c>
      <c r="E13" s="110"/>
      <c r="F13" s="66">
        <f>D13*E13</f>
        <v>0</v>
      </c>
      <c r="G13" s="14"/>
      <c r="H13" s="42" t="str">
        <f>IF(E13="","Vnesi ceno brez senčil!","")</f>
        <v>Vnesi ceno brez senčil!</v>
      </c>
      <c r="I13" s="78">
        <f>IF(E13="",1,"")</f>
        <v>1</v>
      </c>
      <c r="J13" s="14"/>
    </row>
    <row r="14" spans="1:10" ht="11.25" x14ac:dyDescent="0.2">
      <c r="A14" s="49"/>
      <c r="B14" s="58"/>
      <c r="C14" s="49"/>
      <c r="D14" s="49"/>
      <c r="E14" s="113"/>
      <c r="F14" s="68"/>
      <c r="G14" s="14"/>
      <c r="H14" s="14"/>
      <c r="I14" s="14"/>
    </row>
    <row r="15" spans="1:10" ht="21.95" customHeight="1" x14ac:dyDescent="0.2">
      <c r="A15" s="44">
        <v>3</v>
      </c>
      <c r="B15" s="53" t="s">
        <v>18</v>
      </c>
      <c r="C15" s="60"/>
      <c r="D15" s="60"/>
      <c r="E15" s="108" t="str">
        <f>IF(F15=0,"/","")</f>
        <v>/</v>
      </c>
      <c r="F15" s="70">
        <f>SUM(F16:F22)</f>
        <v>0</v>
      </c>
      <c r="G15" s="14"/>
    </row>
    <row r="16" spans="1:10" ht="11.25" x14ac:dyDescent="0.2">
      <c r="A16" s="45"/>
      <c r="B16" s="54"/>
      <c r="C16" s="45"/>
      <c r="D16" s="45"/>
      <c r="E16" s="116"/>
      <c r="F16" s="65"/>
      <c r="G16" s="14"/>
      <c r="H16" s="14"/>
      <c r="I16" s="14"/>
    </row>
    <row r="17" spans="1:10" ht="25.7" customHeight="1" x14ac:dyDescent="0.2">
      <c r="A17" s="46" t="s">
        <v>56</v>
      </c>
      <c r="B17" s="55" t="s">
        <v>122</v>
      </c>
      <c r="C17" s="46" t="s">
        <v>160</v>
      </c>
      <c r="D17" s="63">
        <v>35.299999999999997</v>
      </c>
      <c r="E17" s="110"/>
      <c r="F17" s="66">
        <f>D17*E17</f>
        <v>0</v>
      </c>
      <c r="G17" s="14"/>
      <c r="H17" s="42" t="str">
        <f>IF(E17="","Vnesi ceno!","")</f>
        <v>Vnesi ceno!</v>
      </c>
      <c r="I17" s="78">
        <f>IF(E17="",1,"")</f>
        <v>1</v>
      </c>
      <c r="J17" s="14"/>
    </row>
    <row r="18" spans="1:10" ht="11.25" x14ac:dyDescent="0.2">
      <c r="A18" s="47"/>
      <c r="B18" s="56"/>
      <c r="C18" s="47"/>
      <c r="D18" s="47"/>
      <c r="E18" s="111"/>
      <c r="F18" s="67"/>
      <c r="G18" s="14"/>
      <c r="H18" s="14"/>
      <c r="I18" s="14"/>
    </row>
    <row r="19" spans="1:10" ht="15.95" customHeight="1" x14ac:dyDescent="0.2">
      <c r="A19" s="14"/>
      <c r="B19" s="57" t="s">
        <v>87</v>
      </c>
      <c r="C19" s="14"/>
      <c r="D19" s="14"/>
      <c r="E19" s="103"/>
      <c r="F19" s="14"/>
    </row>
    <row r="20" spans="1:10" x14ac:dyDescent="0.2">
      <c r="B20" s="14"/>
    </row>
    <row r="21" spans="1:10" ht="15.95" customHeight="1" x14ac:dyDescent="0.2">
      <c r="A21" s="14"/>
      <c r="B21" s="57" t="s">
        <v>88</v>
      </c>
      <c r="C21" s="14"/>
    </row>
    <row r="22" spans="1:10" x14ac:dyDescent="0.2">
      <c r="A22" s="10"/>
      <c r="B22" s="10"/>
      <c r="C22" s="10"/>
      <c r="D22" s="10"/>
      <c r="E22" s="104"/>
      <c r="F22" s="10"/>
    </row>
    <row r="23" spans="1:10" ht="21.95" customHeight="1" x14ac:dyDescent="0.2">
      <c r="A23" s="48">
        <v>4</v>
      </c>
      <c r="B23" s="52" t="s">
        <v>19</v>
      </c>
      <c r="C23" s="61"/>
      <c r="D23" s="61"/>
      <c r="E23" s="112" t="str">
        <f>IF(F23=0,"/","")</f>
        <v>/</v>
      </c>
      <c r="F23" s="71">
        <f>SUM(F24:F34)</f>
        <v>0</v>
      </c>
      <c r="G23" s="14"/>
    </row>
    <row r="24" spans="1:10" ht="11.25" x14ac:dyDescent="0.2">
      <c r="A24" s="45"/>
      <c r="B24" s="54"/>
      <c r="C24" s="45"/>
      <c r="D24" s="45"/>
      <c r="E24" s="116"/>
      <c r="F24" s="65"/>
      <c r="G24" s="14"/>
      <c r="H24" s="14"/>
      <c r="I24" s="14"/>
    </row>
    <row r="25" spans="1:10" ht="15.2" customHeight="1" x14ac:dyDescent="0.2">
      <c r="A25" s="46" t="s">
        <v>57</v>
      </c>
      <c r="B25" s="55" t="s">
        <v>89</v>
      </c>
      <c r="C25" s="46" t="s">
        <v>160</v>
      </c>
      <c r="D25" s="63">
        <v>8.4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7"/>
      <c r="B26" s="56"/>
      <c r="C26" s="47"/>
      <c r="D26" s="47"/>
      <c r="E26" s="111"/>
      <c r="F26" s="67"/>
      <c r="G26" s="14"/>
      <c r="H26" s="14"/>
      <c r="I26" s="14"/>
    </row>
    <row r="27" spans="1:10" ht="15.2" customHeight="1" x14ac:dyDescent="0.2">
      <c r="A27" s="46" t="s">
        <v>58</v>
      </c>
      <c r="B27" s="55" t="s">
        <v>90</v>
      </c>
      <c r="C27" s="46" t="s">
        <v>161</v>
      </c>
      <c r="D27" s="46">
        <v>5</v>
      </c>
      <c r="E27" s="110"/>
      <c r="F27" s="66">
        <f>D27*E27</f>
        <v>0</v>
      </c>
      <c r="G27" s="14"/>
      <c r="H27" s="42" t="str">
        <f>IF(E27="","Vnesi ceno!","")</f>
        <v>Vnesi ceno!</v>
      </c>
      <c r="I27" s="78">
        <f>IF(E27="",1,"")</f>
        <v>1</v>
      </c>
      <c r="J27" s="14"/>
    </row>
    <row r="28" spans="1:10" ht="11.25" x14ac:dyDescent="0.2">
      <c r="A28" s="47"/>
      <c r="B28" s="56"/>
      <c r="C28" s="47"/>
      <c r="D28" s="47"/>
      <c r="E28" s="111"/>
      <c r="F28" s="67"/>
      <c r="G28" s="14"/>
      <c r="H28" s="14"/>
      <c r="I28" s="14"/>
    </row>
    <row r="29" spans="1:10" ht="15.2" customHeight="1" x14ac:dyDescent="0.2">
      <c r="A29" s="46" t="s">
        <v>59</v>
      </c>
      <c r="B29" s="55" t="s">
        <v>115</v>
      </c>
      <c r="C29" s="46" t="s">
        <v>160</v>
      </c>
      <c r="D29" s="63">
        <v>8.4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7"/>
      <c r="B30" s="56"/>
      <c r="C30" s="47"/>
      <c r="D30" s="47"/>
      <c r="E30" s="111"/>
      <c r="F30" s="67"/>
      <c r="G30" s="14"/>
      <c r="H30" s="14"/>
      <c r="I30" s="14"/>
    </row>
    <row r="31" spans="1:10" ht="15.2" customHeight="1" x14ac:dyDescent="0.2">
      <c r="A31" s="46" t="s">
        <v>60</v>
      </c>
      <c r="B31" s="55" t="s">
        <v>116</v>
      </c>
      <c r="C31" s="46" t="s">
        <v>161</v>
      </c>
      <c r="D31" s="46">
        <v>5</v>
      </c>
      <c r="E31" s="110"/>
      <c r="F31" s="66">
        <f>D31*E31</f>
        <v>0</v>
      </c>
      <c r="G31" s="14"/>
      <c r="H31" s="42" t="str">
        <f>IF(E31="","Vnesi ceno!","")</f>
        <v>Vnesi ceno!</v>
      </c>
      <c r="I31" s="78">
        <f>IF(E31="",1,"")</f>
        <v>1</v>
      </c>
      <c r="J31" s="14"/>
    </row>
    <row r="32" spans="1:10" ht="11.25" x14ac:dyDescent="0.2">
      <c r="A32" s="47"/>
      <c r="B32" s="56"/>
      <c r="C32" s="47"/>
      <c r="D32" s="47"/>
      <c r="E32" s="111"/>
      <c r="F32" s="67"/>
      <c r="G32" s="14"/>
      <c r="H32" s="14"/>
      <c r="I32" s="14"/>
    </row>
    <row r="33" spans="1:10" ht="15.2" customHeight="1" x14ac:dyDescent="0.2">
      <c r="A33" s="46" t="s">
        <v>66</v>
      </c>
      <c r="B33" s="55" t="s">
        <v>91</v>
      </c>
      <c r="C33" s="46" t="s">
        <v>162</v>
      </c>
      <c r="D33" s="63">
        <v>10.965</v>
      </c>
      <c r="E33" s="110"/>
      <c r="F33" s="66">
        <f>D33*E33</f>
        <v>0</v>
      </c>
      <c r="G33" s="14"/>
      <c r="H33" s="42" t="str">
        <f>IF(E33="","Vnesi ceno!","")</f>
        <v>Vnesi ceno!</v>
      </c>
      <c r="I33" s="78">
        <f>IF(E33="",1,"")</f>
        <v>1</v>
      </c>
      <c r="J33" s="14"/>
    </row>
    <row r="34" spans="1:10" ht="11.25" x14ac:dyDescent="0.2">
      <c r="A34" s="49"/>
      <c r="B34" s="58"/>
      <c r="C34" s="49"/>
      <c r="D34" s="49"/>
      <c r="E34" s="113"/>
      <c r="F34" s="68"/>
      <c r="G34" s="14"/>
      <c r="H34" s="14"/>
      <c r="I34" s="14"/>
    </row>
    <row r="35" spans="1:10" ht="21.95" customHeight="1" x14ac:dyDescent="0.2">
      <c r="A35" s="51"/>
      <c r="B35" s="59" t="s">
        <v>142</v>
      </c>
      <c r="C35" s="62"/>
      <c r="D35" s="62"/>
      <c r="E35" s="108"/>
      <c r="F35" s="72">
        <f>F3+F7+F15+F23</f>
        <v>0</v>
      </c>
      <c r="G35" s="14"/>
      <c r="I35" s="14"/>
    </row>
    <row r="36" spans="1:10" ht="15.95" customHeight="1" x14ac:dyDescent="0.2">
      <c r="A36" s="9"/>
      <c r="B36" s="9"/>
      <c r="C36" s="9"/>
      <c r="D36" s="9"/>
      <c r="E36" s="117" t="str">
        <f>IF(I35&gt;0,"Število napak:","")</f>
        <v/>
      </c>
      <c r="F36" s="77">
        <f>IF(I36&gt;0,I36,"")</f>
        <v>10</v>
      </c>
      <c r="G36" s="14"/>
      <c r="H36" s="14"/>
      <c r="I36" s="79">
        <f>SUM(I4:I35)</f>
        <v>10</v>
      </c>
      <c r="J36" s="14"/>
    </row>
    <row r="37" spans="1:10" x14ac:dyDescent="0.2">
      <c r="E37" s="103"/>
      <c r="F37" s="14"/>
      <c r="I37" s="14"/>
    </row>
  </sheetData>
  <sheetProtection algorithmName="SHA-512" hashValue="NcmphVybTnBB7oIZINvBdH0RdcIRKna5iuQjwfn43mCyTZfWUQodoHDVtyQRNYTKp/HCFIuWZp51C51gxNa7pQ==" saltValue="5KUuyb7oEK+s/4iafV94uA==" spinCount="100000" sheet="1" objects="1" scenarios="1" selectLockedCells="1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workbookViewId="0">
      <selection activeCell="E25" sqref="E25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77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39.299999999999997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SUM(F8:F14)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38.450000000000003" customHeight="1" x14ac:dyDescent="0.2">
      <c r="A9" s="46" t="s">
        <v>52</v>
      </c>
      <c r="B9" s="55" t="s">
        <v>143</v>
      </c>
      <c r="C9" s="46" t="s">
        <v>161</v>
      </c>
      <c r="D9" s="46">
        <v>1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38.450000000000003" customHeight="1" x14ac:dyDescent="0.2">
      <c r="A11" s="46" t="s">
        <v>53</v>
      </c>
      <c r="B11" s="55" t="s">
        <v>144</v>
      </c>
      <c r="C11" s="46" t="s">
        <v>161</v>
      </c>
      <c r="D11" s="46">
        <v>6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7"/>
      <c r="B12" s="56"/>
      <c r="C12" s="47"/>
      <c r="D12" s="47"/>
      <c r="E12" s="111"/>
      <c r="F12" s="67"/>
      <c r="G12" s="14"/>
      <c r="H12" s="14"/>
      <c r="I12" s="14"/>
    </row>
    <row r="13" spans="1:10" ht="38.450000000000003" customHeight="1" x14ac:dyDescent="0.2">
      <c r="A13" s="46" t="s">
        <v>54</v>
      </c>
      <c r="B13" s="55" t="s">
        <v>145</v>
      </c>
      <c r="C13" s="46" t="s">
        <v>161</v>
      </c>
      <c r="D13" s="46">
        <v>1</v>
      </c>
      <c r="E13" s="110"/>
      <c r="F13" s="66">
        <f>D13*E13</f>
        <v>0</v>
      </c>
      <c r="G13" s="14"/>
      <c r="H13" s="42" t="str">
        <f>IF(E13="","Vnesi ceno brez senčil!","")</f>
        <v>Vnesi ceno brez senčil!</v>
      </c>
      <c r="I13" s="78">
        <f>IF(E13="",1,"")</f>
        <v>1</v>
      </c>
      <c r="J13" s="14"/>
    </row>
    <row r="14" spans="1:10" ht="11.25" x14ac:dyDescent="0.2">
      <c r="A14" s="49"/>
      <c r="B14" s="58"/>
      <c r="C14" s="49"/>
      <c r="D14" s="49"/>
      <c r="E14" s="113"/>
      <c r="F14" s="68"/>
      <c r="G14" s="14"/>
      <c r="H14" s="14"/>
      <c r="I14" s="14"/>
    </row>
    <row r="15" spans="1:10" ht="21.95" customHeight="1" x14ac:dyDescent="0.2">
      <c r="A15" s="44">
        <v>3</v>
      </c>
      <c r="B15" s="53" t="s">
        <v>18</v>
      </c>
      <c r="C15" s="60"/>
      <c r="D15" s="60"/>
      <c r="E15" s="108" t="str">
        <f>IF(F15=0,"/","")</f>
        <v>/</v>
      </c>
      <c r="F15" s="70">
        <f>SUM(F16:F22)</f>
        <v>0</v>
      </c>
      <c r="G15" s="14"/>
    </row>
    <row r="16" spans="1:10" ht="11.25" x14ac:dyDescent="0.2">
      <c r="A16" s="45"/>
      <c r="B16" s="54"/>
      <c r="C16" s="45"/>
      <c r="D16" s="45"/>
      <c r="E16" s="116"/>
      <c r="F16" s="65"/>
      <c r="G16" s="14"/>
      <c r="H16" s="14"/>
      <c r="I16" s="14"/>
    </row>
    <row r="17" spans="1:10" ht="25.7" customHeight="1" x14ac:dyDescent="0.2">
      <c r="A17" s="46" t="s">
        <v>56</v>
      </c>
      <c r="B17" s="55" t="s">
        <v>122</v>
      </c>
      <c r="C17" s="46" t="s">
        <v>160</v>
      </c>
      <c r="D17" s="63">
        <v>39.299999999999997</v>
      </c>
      <c r="E17" s="110"/>
      <c r="F17" s="66">
        <f>D17*E17</f>
        <v>0</v>
      </c>
      <c r="G17" s="14"/>
      <c r="H17" s="42" t="str">
        <f>IF(E17="","Vnesi ceno!","")</f>
        <v>Vnesi ceno!</v>
      </c>
      <c r="I17" s="78">
        <f>IF(E17="",1,"")</f>
        <v>1</v>
      </c>
      <c r="J17" s="14"/>
    </row>
    <row r="18" spans="1:10" ht="11.25" x14ac:dyDescent="0.2">
      <c r="A18" s="47"/>
      <c r="B18" s="56"/>
      <c r="C18" s="47"/>
      <c r="D18" s="47"/>
      <c r="E18" s="111"/>
      <c r="F18" s="67"/>
      <c r="G18" s="14"/>
      <c r="H18" s="14"/>
      <c r="I18" s="14"/>
    </row>
    <row r="19" spans="1:10" ht="15.95" customHeight="1" x14ac:dyDescent="0.2">
      <c r="A19" s="14"/>
      <c r="B19" s="57" t="s">
        <v>87</v>
      </c>
      <c r="C19" s="14"/>
      <c r="D19" s="14"/>
      <c r="E19" s="103"/>
      <c r="F19" s="14"/>
    </row>
    <row r="20" spans="1:10" x14ac:dyDescent="0.2">
      <c r="B20" s="14"/>
    </row>
    <row r="21" spans="1:10" ht="15.95" customHeight="1" x14ac:dyDescent="0.2">
      <c r="A21" s="14"/>
      <c r="B21" s="57" t="s">
        <v>88</v>
      </c>
      <c r="C21" s="14"/>
    </row>
    <row r="22" spans="1:10" x14ac:dyDescent="0.2">
      <c r="A22" s="10"/>
      <c r="B22" s="10"/>
      <c r="C22" s="10"/>
      <c r="D22" s="10"/>
      <c r="E22" s="104"/>
      <c r="F22" s="10"/>
    </row>
    <row r="23" spans="1:10" ht="21.95" customHeight="1" x14ac:dyDescent="0.2">
      <c r="A23" s="48">
        <v>4</v>
      </c>
      <c r="B23" s="52" t="s">
        <v>19</v>
      </c>
      <c r="C23" s="61"/>
      <c r="D23" s="61"/>
      <c r="E23" s="112" t="str">
        <f>IF(F23=0,"/","")</f>
        <v>/</v>
      </c>
      <c r="F23" s="71">
        <f>SUM(F24:F32)</f>
        <v>0</v>
      </c>
      <c r="G23" s="14"/>
    </row>
    <row r="24" spans="1:10" ht="11.25" x14ac:dyDescent="0.2">
      <c r="A24" s="45"/>
      <c r="B24" s="54"/>
      <c r="C24" s="45"/>
      <c r="D24" s="45"/>
      <c r="E24" s="116"/>
      <c r="F24" s="65"/>
      <c r="G24" s="14"/>
      <c r="H24" s="14"/>
      <c r="I24" s="14"/>
    </row>
    <row r="25" spans="1:10" ht="15.2" customHeight="1" x14ac:dyDescent="0.2">
      <c r="A25" s="46" t="s">
        <v>57</v>
      </c>
      <c r="B25" s="55" t="s">
        <v>89</v>
      </c>
      <c r="C25" s="46" t="s">
        <v>160</v>
      </c>
      <c r="D25" s="63">
        <v>7.1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7"/>
      <c r="B26" s="56"/>
      <c r="C26" s="47"/>
      <c r="D26" s="47"/>
      <c r="E26" s="111"/>
      <c r="F26" s="67"/>
      <c r="G26" s="14"/>
      <c r="H26" s="14"/>
      <c r="I26" s="14"/>
    </row>
    <row r="27" spans="1:10" ht="15.2" customHeight="1" x14ac:dyDescent="0.2">
      <c r="A27" s="46" t="s">
        <v>58</v>
      </c>
      <c r="B27" s="55" t="s">
        <v>90</v>
      </c>
      <c r="C27" s="46" t="s">
        <v>161</v>
      </c>
      <c r="D27" s="46">
        <v>4</v>
      </c>
      <c r="E27" s="110"/>
      <c r="F27" s="66">
        <f>D27*E27</f>
        <v>0</v>
      </c>
      <c r="G27" s="14"/>
      <c r="H27" s="42" t="str">
        <f>IF(E27="","Vnesi ceno!","")</f>
        <v>Vnesi ceno!</v>
      </c>
      <c r="I27" s="78">
        <f>IF(E27="",1,"")</f>
        <v>1</v>
      </c>
      <c r="J27" s="14"/>
    </row>
    <row r="28" spans="1:10" ht="11.25" x14ac:dyDescent="0.2">
      <c r="A28" s="47"/>
      <c r="B28" s="56"/>
      <c r="C28" s="47"/>
      <c r="D28" s="47"/>
      <c r="E28" s="111"/>
      <c r="F28" s="67"/>
      <c r="G28" s="14"/>
      <c r="H28" s="14"/>
      <c r="I28" s="14"/>
    </row>
    <row r="29" spans="1:10" ht="15.2" customHeight="1" x14ac:dyDescent="0.2">
      <c r="A29" s="46" t="s">
        <v>59</v>
      </c>
      <c r="B29" s="55" t="s">
        <v>103</v>
      </c>
      <c r="C29" s="46" t="s">
        <v>162</v>
      </c>
      <c r="D29" s="63">
        <v>11.455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7"/>
      <c r="B30" s="56"/>
      <c r="C30" s="47"/>
      <c r="D30" s="47"/>
      <c r="E30" s="111"/>
      <c r="F30" s="67"/>
      <c r="G30" s="14"/>
      <c r="H30" s="14"/>
      <c r="I30" s="14"/>
    </row>
    <row r="31" spans="1:10" ht="15.2" customHeight="1" x14ac:dyDescent="0.2">
      <c r="A31" s="46" t="s">
        <v>60</v>
      </c>
      <c r="B31" s="55" t="s">
        <v>146</v>
      </c>
      <c r="C31" s="46" t="s">
        <v>160</v>
      </c>
      <c r="D31" s="63">
        <v>32</v>
      </c>
      <c r="E31" s="110"/>
      <c r="F31" s="66">
        <f>D31*E31</f>
        <v>0</v>
      </c>
      <c r="G31" s="14"/>
      <c r="H31" s="42" t="str">
        <f>IF(E31="","Vnesi ceno!","")</f>
        <v>Vnesi ceno!</v>
      </c>
      <c r="I31" s="78">
        <f>IF(E31="",1,"")</f>
        <v>1</v>
      </c>
      <c r="J31" s="14"/>
    </row>
    <row r="32" spans="1:10" ht="11.25" x14ac:dyDescent="0.2">
      <c r="A32" s="49"/>
      <c r="B32" s="58"/>
      <c r="C32" s="49"/>
      <c r="D32" s="49"/>
      <c r="E32" s="113"/>
      <c r="F32" s="68"/>
      <c r="G32" s="14"/>
      <c r="H32" s="14"/>
      <c r="I32" s="14"/>
    </row>
    <row r="33" spans="1:10" ht="21.95" customHeight="1" x14ac:dyDescent="0.2">
      <c r="A33" s="51"/>
      <c r="B33" s="59" t="s">
        <v>147</v>
      </c>
      <c r="C33" s="62"/>
      <c r="D33" s="62"/>
      <c r="E33" s="108"/>
      <c r="F33" s="72">
        <f>F3+F7+F15+F23</f>
        <v>0</v>
      </c>
      <c r="G33" s="14"/>
      <c r="I33" s="14"/>
    </row>
    <row r="34" spans="1:10" ht="15.95" customHeight="1" x14ac:dyDescent="0.2">
      <c r="A34" s="9"/>
      <c r="B34" s="9"/>
      <c r="C34" s="9"/>
      <c r="D34" s="9"/>
      <c r="E34" s="117" t="str">
        <f>IF(I33&gt;0,"Število napak:","")</f>
        <v/>
      </c>
      <c r="F34" s="77">
        <f>IF(I34&gt;0,I34,"")</f>
        <v>9</v>
      </c>
      <c r="G34" s="14"/>
      <c r="H34" s="14"/>
      <c r="I34" s="79">
        <f>SUM(I4:I33)</f>
        <v>9</v>
      </c>
      <c r="J34" s="14"/>
    </row>
    <row r="35" spans="1:10" x14ac:dyDescent="0.2">
      <c r="E35" s="103"/>
      <c r="F35" s="14"/>
      <c r="I35" s="14"/>
    </row>
  </sheetData>
  <sheetProtection algorithmName="SHA-512" hashValue="xMwV/zXQHU323Cxmm53WFYuJbUdZ7J5DEWyicOUSvzMmw4Ghz5ZnEuBCZOIDd837KZKRjrsJELDL/Ek3sEEXVw==" saltValue="AasNj8GCg8KkkmTyAq4iKg==" spinCount="100000" sheet="1" objects="1" scenarios="1" selectLockedCells="1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5"/>
  <sheetViews>
    <sheetView workbookViewId="0">
      <selection activeCell="E26" sqref="E26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78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61.1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SUM(F8:F22)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148</v>
      </c>
      <c r="C9" s="46" t="s">
        <v>161</v>
      </c>
      <c r="D9" s="46">
        <v>1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149</v>
      </c>
      <c r="C11" s="46" t="s">
        <v>161</v>
      </c>
      <c r="D11" s="46">
        <v>2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7"/>
      <c r="B12" s="56"/>
      <c r="C12" s="47"/>
      <c r="D12" s="47"/>
      <c r="E12" s="111"/>
      <c r="F12" s="67"/>
      <c r="G12" s="14"/>
      <c r="H12" s="14"/>
      <c r="I12" s="14"/>
    </row>
    <row r="13" spans="1:10" ht="25.7" customHeight="1" x14ac:dyDescent="0.2">
      <c r="A13" s="46" t="s">
        <v>54</v>
      </c>
      <c r="B13" s="55" t="s">
        <v>150</v>
      </c>
      <c r="C13" s="46" t="s">
        <v>161</v>
      </c>
      <c r="D13" s="46">
        <v>1</v>
      </c>
      <c r="E13" s="110"/>
      <c r="F13" s="66">
        <f>D13*E13</f>
        <v>0</v>
      </c>
      <c r="G13" s="14"/>
      <c r="H13" s="42" t="str">
        <f>IF(E13="","Vnesi ceno brez senčil!","")</f>
        <v>Vnesi ceno brez senčil!</v>
      </c>
      <c r="I13" s="78">
        <f>IF(E13="",1,"")</f>
        <v>1</v>
      </c>
      <c r="J13" s="14"/>
    </row>
    <row r="14" spans="1:10" ht="11.25" x14ac:dyDescent="0.2">
      <c r="A14" s="47"/>
      <c r="B14" s="56"/>
      <c r="C14" s="47"/>
      <c r="D14" s="47"/>
      <c r="E14" s="111"/>
      <c r="F14" s="67"/>
      <c r="G14" s="14"/>
      <c r="H14" s="14"/>
      <c r="I14" s="14"/>
    </row>
    <row r="15" spans="1:10" ht="25.7" customHeight="1" x14ac:dyDescent="0.2">
      <c r="A15" s="46" t="s">
        <v>55</v>
      </c>
      <c r="B15" s="55" t="s">
        <v>151</v>
      </c>
      <c r="C15" s="46" t="s">
        <v>161</v>
      </c>
      <c r="D15" s="46">
        <v>2</v>
      </c>
      <c r="E15" s="110"/>
      <c r="F15" s="66">
        <f>D15*E15</f>
        <v>0</v>
      </c>
      <c r="G15" s="14"/>
      <c r="H15" s="42" t="str">
        <f>IF(E15="","Vnesi ceno brez senčil!","")</f>
        <v>Vnesi ceno brez senčil!</v>
      </c>
      <c r="I15" s="78">
        <f>IF(E15="",1,"")</f>
        <v>1</v>
      </c>
      <c r="J15" s="14"/>
    </row>
    <row r="16" spans="1:10" ht="11.25" x14ac:dyDescent="0.2">
      <c r="A16" s="47"/>
      <c r="B16" s="56"/>
      <c r="C16" s="47"/>
      <c r="D16" s="47"/>
      <c r="E16" s="111"/>
      <c r="F16" s="67"/>
      <c r="G16" s="14"/>
      <c r="H16" s="14"/>
      <c r="I16" s="14"/>
    </row>
    <row r="17" spans="1:10" ht="25.7" customHeight="1" x14ac:dyDescent="0.2">
      <c r="A17" s="46" t="s">
        <v>63</v>
      </c>
      <c r="B17" s="55" t="s">
        <v>152</v>
      </c>
      <c r="C17" s="46" t="s">
        <v>161</v>
      </c>
      <c r="D17" s="46">
        <v>1</v>
      </c>
      <c r="E17" s="110"/>
      <c r="F17" s="66">
        <f>D17*E17</f>
        <v>0</v>
      </c>
      <c r="G17" s="14"/>
      <c r="H17" s="42" t="str">
        <f>IF(E17="","Vnesi ceno brez senčil!","")</f>
        <v>Vnesi ceno brez senčil!</v>
      </c>
      <c r="I17" s="78">
        <f>IF(E17="",1,"")</f>
        <v>1</v>
      </c>
      <c r="J17" s="14"/>
    </row>
    <row r="18" spans="1:10" ht="11.25" x14ac:dyDescent="0.2">
      <c r="A18" s="47"/>
      <c r="B18" s="56"/>
      <c r="C18" s="47"/>
      <c r="D18" s="47"/>
      <c r="E18" s="111"/>
      <c r="F18" s="67"/>
      <c r="G18" s="14"/>
      <c r="H18" s="14"/>
      <c r="I18" s="14"/>
    </row>
    <row r="19" spans="1:10" ht="25.7" customHeight="1" x14ac:dyDescent="0.2">
      <c r="A19" s="46" t="s">
        <v>65</v>
      </c>
      <c r="B19" s="55" t="s">
        <v>153</v>
      </c>
      <c r="C19" s="46" t="s">
        <v>161</v>
      </c>
      <c r="D19" s="46">
        <v>2</v>
      </c>
      <c r="E19" s="110"/>
      <c r="F19" s="66">
        <f>D19*E19</f>
        <v>0</v>
      </c>
      <c r="G19" s="14"/>
      <c r="H19" s="42" t="str">
        <f>IF(E19="","Vnesi ceno brez senčil!","")</f>
        <v>Vnesi ceno brez senčil!</v>
      </c>
      <c r="I19" s="78">
        <f>IF(E19="",1,"")</f>
        <v>1</v>
      </c>
      <c r="J19" s="14"/>
    </row>
    <row r="20" spans="1:10" ht="11.25" x14ac:dyDescent="0.2">
      <c r="A20" s="47"/>
      <c r="B20" s="56"/>
      <c r="C20" s="47"/>
      <c r="D20" s="47"/>
      <c r="E20" s="111"/>
      <c r="F20" s="67"/>
      <c r="G20" s="14"/>
      <c r="H20" s="14"/>
      <c r="I20" s="14"/>
    </row>
    <row r="21" spans="1:10" ht="25.7" customHeight="1" x14ac:dyDescent="0.2">
      <c r="A21" s="46" t="s">
        <v>79</v>
      </c>
      <c r="B21" s="55" t="s">
        <v>154</v>
      </c>
      <c r="C21" s="46" t="s">
        <v>161</v>
      </c>
      <c r="D21" s="46">
        <v>1</v>
      </c>
      <c r="E21" s="110"/>
      <c r="F21" s="66">
        <f>D21*E21</f>
        <v>0</v>
      </c>
      <c r="G21" s="14"/>
      <c r="H21" s="42" t="str">
        <f>IF(E21="","Vnesi ceno brez senčil!","")</f>
        <v>Vnesi ceno brez senčil!</v>
      </c>
      <c r="I21" s="78">
        <f>IF(E21="",1,"")</f>
        <v>1</v>
      </c>
      <c r="J21" s="14"/>
    </row>
    <row r="22" spans="1:10" ht="11.25" x14ac:dyDescent="0.2">
      <c r="A22" s="49"/>
      <c r="B22" s="58"/>
      <c r="C22" s="49"/>
      <c r="D22" s="49"/>
      <c r="E22" s="113"/>
      <c r="F22" s="68"/>
      <c r="G22" s="14"/>
      <c r="H22" s="14"/>
      <c r="I22" s="14"/>
    </row>
    <row r="23" spans="1:10" ht="21.95" customHeight="1" x14ac:dyDescent="0.2">
      <c r="A23" s="44">
        <v>3</v>
      </c>
      <c r="B23" s="53" t="s">
        <v>18</v>
      </c>
      <c r="C23" s="60"/>
      <c r="D23" s="60"/>
      <c r="E23" s="108" t="str">
        <f>IF(F23=0,"/","")</f>
        <v>/</v>
      </c>
      <c r="F23" s="70">
        <f>SUM(F24:F30)</f>
        <v>0</v>
      </c>
      <c r="G23" s="14"/>
    </row>
    <row r="24" spans="1:10" ht="11.25" x14ac:dyDescent="0.2">
      <c r="A24" s="45"/>
      <c r="B24" s="54"/>
      <c r="C24" s="45"/>
      <c r="D24" s="45"/>
      <c r="E24" s="116"/>
      <c r="F24" s="65"/>
      <c r="G24" s="14"/>
      <c r="H24" s="14"/>
      <c r="I24" s="14"/>
    </row>
    <row r="25" spans="1:10" ht="15.2" customHeight="1" x14ac:dyDescent="0.2">
      <c r="A25" s="46" t="s">
        <v>56</v>
      </c>
      <c r="B25" s="55" t="s">
        <v>86</v>
      </c>
      <c r="C25" s="46" t="s">
        <v>160</v>
      </c>
      <c r="D25" s="63">
        <v>61.1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7"/>
      <c r="B26" s="56"/>
      <c r="C26" s="47"/>
      <c r="D26" s="47"/>
      <c r="E26" s="111"/>
      <c r="F26" s="67"/>
      <c r="G26" s="14"/>
      <c r="H26" s="14"/>
      <c r="I26" s="14"/>
    </row>
    <row r="27" spans="1:10" ht="15.95" customHeight="1" x14ac:dyDescent="0.2">
      <c r="A27" s="14"/>
      <c r="B27" s="57" t="s">
        <v>87</v>
      </c>
      <c r="C27" s="14"/>
      <c r="D27" s="14"/>
      <c r="E27" s="103"/>
      <c r="F27" s="14"/>
    </row>
    <row r="28" spans="1:10" x14ac:dyDescent="0.2">
      <c r="B28" s="14"/>
    </row>
    <row r="29" spans="1:10" ht="15.95" customHeight="1" x14ac:dyDescent="0.2">
      <c r="A29" s="14"/>
      <c r="B29" s="57" t="s">
        <v>88</v>
      </c>
      <c r="C29" s="14"/>
    </row>
    <row r="30" spans="1:10" x14ac:dyDescent="0.2">
      <c r="A30" s="10"/>
      <c r="B30" s="10"/>
      <c r="C30" s="10"/>
      <c r="D30" s="10"/>
      <c r="E30" s="104"/>
      <c r="F30" s="10"/>
    </row>
    <row r="31" spans="1:10" ht="21.95" customHeight="1" x14ac:dyDescent="0.2">
      <c r="A31" s="48">
        <v>4</v>
      </c>
      <c r="B31" s="52" t="s">
        <v>19</v>
      </c>
      <c r="C31" s="61"/>
      <c r="D31" s="61"/>
      <c r="E31" s="112" t="str">
        <f>IF(F31=0,"/","")</f>
        <v>/</v>
      </c>
      <c r="F31" s="71">
        <f>SUM(F32:F42)</f>
        <v>0</v>
      </c>
      <c r="G31" s="14"/>
    </row>
    <row r="32" spans="1:10" ht="11.25" x14ac:dyDescent="0.2">
      <c r="A32" s="45"/>
      <c r="B32" s="54"/>
      <c r="C32" s="45"/>
      <c r="D32" s="45"/>
      <c r="E32" s="116"/>
      <c r="F32" s="65"/>
      <c r="G32" s="14"/>
      <c r="H32" s="14"/>
      <c r="I32" s="14"/>
    </row>
    <row r="33" spans="1:10" ht="15.2" customHeight="1" x14ac:dyDescent="0.2">
      <c r="A33" s="46" t="s">
        <v>57</v>
      </c>
      <c r="B33" s="55" t="s">
        <v>89</v>
      </c>
      <c r="C33" s="46" t="s">
        <v>160</v>
      </c>
      <c r="D33" s="63">
        <v>7.65</v>
      </c>
      <c r="E33" s="110"/>
      <c r="F33" s="66">
        <f>D33*E33</f>
        <v>0</v>
      </c>
      <c r="G33" s="14"/>
      <c r="H33" s="42" t="str">
        <f>IF(E33="","Vnesi ceno!","")</f>
        <v>Vnesi ceno!</v>
      </c>
      <c r="I33" s="78">
        <f>IF(E33="",1,"")</f>
        <v>1</v>
      </c>
      <c r="J33" s="14"/>
    </row>
    <row r="34" spans="1:10" ht="11.25" x14ac:dyDescent="0.2">
      <c r="A34" s="47"/>
      <c r="B34" s="56"/>
      <c r="C34" s="47"/>
      <c r="D34" s="47"/>
      <c r="E34" s="111"/>
      <c r="F34" s="67"/>
      <c r="G34" s="14"/>
      <c r="H34" s="14"/>
      <c r="I34" s="14"/>
    </row>
    <row r="35" spans="1:10" ht="15.2" customHeight="1" x14ac:dyDescent="0.2">
      <c r="A35" s="46" t="s">
        <v>58</v>
      </c>
      <c r="B35" s="55" t="s">
        <v>90</v>
      </c>
      <c r="C35" s="46" t="s">
        <v>161</v>
      </c>
      <c r="D35" s="46">
        <v>4</v>
      </c>
      <c r="E35" s="110"/>
      <c r="F35" s="66">
        <f>D35*E35</f>
        <v>0</v>
      </c>
      <c r="G35" s="14"/>
      <c r="H35" s="42" t="str">
        <f>IF(E35="","Vnesi ceno!","")</f>
        <v>Vnesi ceno!</v>
      </c>
      <c r="I35" s="78">
        <f>IF(E35="",1,"")</f>
        <v>1</v>
      </c>
      <c r="J35" s="14"/>
    </row>
    <row r="36" spans="1:10" ht="11.25" x14ac:dyDescent="0.2">
      <c r="A36" s="47"/>
      <c r="B36" s="56"/>
      <c r="C36" s="47"/>
      <c r="D36" s="47"/>
      <c r="E36" s="111"/>
      <c r="F36" s="67"/>
      <c r="G36" s="14"/>
      <c r="H36" s="14"/>
      <c r="I36" s="14"/>
    </row>
    <row r="37" spans="1:10" ht="15.2" customHeight="1" x14ac:dyDescent="0.2">
      <c r="A37" s="46" t="s">
        <v>59</v>
      </c>
      <c r="B37" s="55" t="s">
        <v>115</v>
      </c>
      <c r="C37" s="46" t="s">
        <v>160</v>
      </c>
      <c r="D37" s="63">
        <v>7.65</v>
      </c>
      <c r="E37" s="110"/>
      <c r="F37" s="66">
        <f>D37*E37</f>
        <v>0</v>
      </c>
      <c r="G37" s="14"/>
      <c r="H37" s="42" t="str">
        <f>IF(E37="","Vnesi ceno!","")</f>
        <v>Vnesi ceno!</v>
      </c>
      <c r="I37" s="78">
        <f>IF(E37="",1,"")</f>
        <v>1</v>
      </c>
      <c r="J37" s="14"/>
    </row>
    <row r="38" spans="1:10" ht="11.25" x14ac:dyDescent="0.2">
      <c r="A38" s="47"/>
      <c r="B38" s="56"/>
      <c r="C38" s="47"/>
      <c r="D38" s="47"/>
      <c r="E38" s="111"/>
      <c r="F38" s="67"/>
      <c r="G38" s="14"/>
      <c r="H38" s="14"/>
      <c r="I38" s="14"/>
    </row>
    <row r="39" spans="1:10" ht="15.2" customHeight="1" x14ac:dyDescent="0.2">
      <c r="A39" s="46" t="s">
        <v>60</v>
      </c>
      <c r="B39" s="55" t="s">
        <v>116</v>
      </c>
      <c r="C39" s="46" t="s">
        <v>161</v>
      </c>
      <c r="D39" s="46">
        <v>4</v>
      </c>
      <c r="E39" s="110"/>
      <c r="F39" s="66">
        <f>D39*E39</f>
        <v>0</v>
      </c>
      <c r="G39" s="14"/>
      <c r="H39" s="42" t="str">
        <f>IF(E39="","Vnesi ceno!","")</f>
        <v>Vnesi ceno!</v>
      </c>
      <c r="I39" s="78">
        <f>IF(E39="",1,"")</f>
        <v>1</v>
      </c>
      <c r="J39" s="14"/>
    </row>
    <row r="40" spans="1:10" ht="11.25" x14ac:dyDescent="0.2">
      <c r="A40" s="47"/>
      <c r="B40" s="56"/>
      <c r="C40" s="47"/>
      <c r="D40" s="47"/>
      <c r="E40" s="111"/>
      <c r="F40" s="67"/>
      <c r="G40" s="14"/>
      <c r="H40" s="14"/>
      <c r="I40" s="14"/>
    </row>
    <row r="41" spans="1:10" ht="15.2" customHeight="1" x14ac:dyDescent="0.2">
      <c r="A41" s="46" t="s">
        <v>66</v>
      </c>
      <c r="B41" s="55" t="s">
        <v>103</v>
      </c>
      <c r="C41" s="46" t="s">
        <v>162</v>
      </c>
      <c r="D41" s="63">
        <v>22.8675</v>
      </c>
      <c r="E41" s="110"/>
      <c r="F41" s="66">
        <f>D41*E41</f>
        <v>0</v>
      </c>
      <c r="G41" s="14"/>
      <c r="H41" s="42" t="str">
        <f>IF(E41="","Vnesi ceno!","")</f>
        <v>Vnesi ceno!</v>
      </c>
      <c r="I41" s="78">
        <f>IF(E41="",1,"")</f>
        <v>1</v>
      </c>
      <c r="J41" s="14"/>
    </row>
    <row r="42" spans="1:10" ht="11.25" x14ac:dyDescent="0.2">
      <c r="A42" s="49"/>
      <c r="B42" s="58"/>
      <c r="C42" s="49"/>
      <c r="D42" s="49"/>
      <c r="E42" s="113"/>
      <c r="F42" s="68"/>
      <c r="G42" s="14"/>
      <c r="H42" s="14"/>
      <c r="I42" s="14"/>
    </row>
    <row r="43" spans="1:10" ht="21.95" customHeight="1" x14ac:dyDescent="0.2">
      <c r="A43" s="51"/>
      <c r="B43" s="59" t="s">
        <v>155</v>
      </c>
      <c r="C43" s="62"/>
      <c r="D43" s="62"/>
      <c r="E43" s="108"/>
      <c r="F43" s="72">
        <f>F3+F7+F23+F31</f>
        <v>0</v>
      </c>
      <c r="G43" s="14"/>
      <c r="I43" s="14"/>
    </row>
    <row r="44" spans="1:10" ht="15.95" customHeight="1" x14ac:dyDescent="0.2">
      <c r="A44" s="9"/>
      <c r="B44" s="9"/>
      <c r="C44" s="9"/>
      <c r="D44" s="9"/>
      <c r="E44" s="117" t="str">
        <f>IF(I43&gt;0,"Število napak:","")</f>
        <v/>
      </c>
      <c r="F44" s="77">
        <f>IF(I44&gt;0,I44,"")</f>
        <v>14</v>
      </c>
      <c r="G44" s="14"/>
      <c r="H44" s="14"/>
      <c r="I44" s="79">
        <f>SUM(I4:I43)</f>
        <v>14</v>
      </c>
      <c r="J44" s="14"/>
    </row>
    <row r="45" spans="1:10" x14ac:dyDescent="0.2">
      <c r="E45" s="103"/>
      <c r="F45" s="14"/>
      <c r="I45" s="14"/>
    </row>
  </sheetData>
  <sheetProtection algorithmName="SHA-512" hashValue="nFx5QV0MjOew0rfp5WOeMRUjAVptHGBaHL2iiKkivK3EKxE9ZxVbgcISmId2Dyof4ch69346h7ubUhxiSHTjYw==" saltValue="99qbyOolDlbyxhBZeTejdA==" spinCount="100000" sheet="1" objects="1" scenarios="1" selectLockedCells="1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3"/>
  <sheetViews>
    <sheetView workbookViewId="0">
      <selection activeCell="E28" sqref="E28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80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22.8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SUM(F8:F10)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38.450000000000003" customHeight="1" x14ac:dyDescent="0.2">
      <c r="A9" s="46" t="s">
        <v>52</v>
      </c>
      <c r="B9" s="55" t="s">
        <v>156</v>
      </c>
      <c r="C9" s="46" t="s">
        <v>161</v>
      </c>
      <c r="D9" s="46">
        <v>3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9"/>
      <c r="B10" s="58"/>
      <c r="C10" s="49"/>
      <c r="D10" s="49"/>
      <c r="E10" s="113"/>
      <c r="F10" s="68"/>
      <c r="G10" s="14"/>
      <c r="H10" s="14"/>
      <c r="I10" s="14"/>
    </row>
    <row r="11" spans="1:10" ht="21.95" customHeight="1" x14ac:dyDescent="0.2">
      <c r="A11" s="44">
        <v>3</v>
      </c>
      <c r="B11" s="53" t="s">
        <v>18</v>
      </c>
      <c r="C11" s="60"/>
      <c r="D11" s="60"/>
      <c r="E11" s="108" t="str">
        <f>IF(F11=0,"/","")</f>
        <v>/</v>
      </c>
      <c r="F11" s="70">
        <f>SUM(F12:F18)</f>
        <v>0</v>
      </c>
      <c r="G11" s="14"/>
    </row>
    <row r="12" spans="1:10" ht="11.25" x14ac:dyDescent="0.2">
      <c r="A12" s="45"/>
      <c r="B12" s="54"/>
      <c r="C12" s="45"/>
      <c r="D12" s="45"/>
      <c r="E12" s="116"/>
      <c r="F12" s="65"/>
      <c r="G12" s="14"/>
      <c r="H12" s="14"/>
      <c r="I12" s="14"/>
    </row>
    <row r="13" spans="1:10" ht="25.7" customHeight="1" x14ac:dyDescent="0.2">
      <c r="A13" s="46" t="s">
        <v>56</v>
      </c>
      <c r="B13" s="55" t="s">
        <v>122</v>
      </c>
      <c r="C13" s="46" t="s">
        <v>160</v>
      </c>
      <c r="D13" s="63">
        <v>22.8</v>
      </c>
      <c r="E13" s="110"/>
      <c r="F13" s="66">
        <f>D13*E13</f>
        <v>0</v>
      </c>
      <c r="G13" s="14"/>
      <c r="H13" s="42" t="str">
        <f>IF(E13="","Vnesi ceno!","")</f>
        <v>Vnesi ceno!</v>
      </c>
      <c r="I13" s="78">
        <f>IF(E13="",1,"")</f>
        <v>1</v>
      </c>
      <c r="J13" s="14"/>
    </row>
    <row r="14" spans="1:10" ht="11.25" x14ac:dyDescent="0.2">
      <c r="A14" s="47"/>
      <c r="B14" s="56"/>
      <c r="C14" s="47"/>
      <c r="D14" s="47"/>
      <c r="E14" s="111"/>
      <c r="F14" s="67"/>
      <c r="G14" s="14"/>
      <c r="H14" s="14"/>
      <c r="I14" s="14"/>
    </row>
    <row r="15" spans="1:10" ht="15.95" customHeight="1" x14ac:dyDescent="0.2">
      <c r="A15" s="14"/>
      <c r="B15" s="57" t="s">
        <v>87</v>
      </c>
      <c r="C15" s="14"/>
      <c r="D15" s="14"/>
      <c r="E15" s="103"/>
      <c r="F15" s="14"/>
    </row>
    <row r="16" spans="1:10" x14ac:dyDescent="0.2">
      <c r="B16" s="14"/>
    </row>
    <row r="17" spans="1:10" ht="15.95" customHeight="1" x14ac:dyDescent="0.2">
      <c r="A17" s="14"/>
      <c r="B17" s="57" t="s">
        <v>88</v>
      </c>
      <c r="C17" s="14"/>
    </row>
    <row r="18" spans="1:10" x14ac:dyDescent="0.2">
      <c r="A18" s="10"/>
      <c r="B18" s="10"/>
      <c r="C18" s="10"/>
      <c r="D18" s="10"/>
      <c r="E18" s="104"/>
      <c r="F18" s="10"/>
    </row>
    <row r="19" spans="1:10" ht="21.95" customHeight="1" x14ac:dyDescent="0.2">
      <c r="A19" s="48">
        <v>4</v>
      </c>
      <c r="B19" s="52" t="s">
        <v>19</v>
      </c>
      <c r="C19" s="61"/>
      <c r="D19" s="61"/>
      <c r="E19" s="112" t="str">
        <f>IF(F19=0,"/","")</f>
        <v>/</v>
      </c>
      <c r="F19" s="71">
        <f>SUM(F20:F30)</f>
        <v>0</v>
      </c>
      <c r="G19" s="14"/>
    </row>
    <row r="20" spans="1:10" ht="11.25" x14ac:dyDescent="0.2">
      <c r="A20" s="45"/>
      <c r="B20" s="54"/>
      <c r="C20" s="45"/>
      <c r="D20" s="45"/>
      <c r="E20" s="116"/>
      <c r="F20" s="65"/>
      <c r="G20" s="14"/>
      <c r="H20" s="14"/>
      <c r="I20" s="14"/>
    </row>
    <row r="21" spans="1:10" ht="15.2" customHeight="1" x14ac:dyDescent="0.2">
      <c r="A21" s="46" t="s">
        <v>57</v>
      </c>
      <c r="B21" s="55" t="s">
        <v>89</v>
      </c>
      <c r="C21" s="46" t="s">
        <v>160</v>
      </c>
      <c r="D21" s="63">
        <v>4.5</v>
      </c>
      <c r="E21" s="110"/>
      <c r="F21" s="66">
        <f>D21*E21</f>
        <v>0</v>
      </c>
      <c r="G21" s="14"/>
      <c r="H21" s="42" t="str">
        <f>IF(E21="","Vnesi ceno!","")</f>
        <v>Vnesi ceno!</v>
      </c>
      <c r="I21" s="78">
        <f>IF(E21="",1,"")</f>
        <v>1</v>
      </c>
      <c r="J21" s="14"/>
    </row>
    <row r="22" spans="1:10" ht="11.25" x14ac:dyDescent="0.2">
      <c r="A22" s="47"/>
      <c r="B22" s="56"/>
      <c r="C22" s="47"/>
      <c r="D22" s="47"/>
      <c r="E22" s="111"/>
      <c r="F22" s="67"/>
      <c r="G22" s="14"/>
      <c r="H22" s="14"/>
      <c r="I22" s="14"/>
    </row>
    <row r="23" spans="1:10" ht="15.2" customHeight="1" x14ac:dyDescent="0.2">
      <c r="A23" s="46" t="s">
        <v>58</v>
      </c>
      <c r="B23" s="55" t="s">
        <v>90</v>
      </c>
      <c r="C23" s="46" t="s">
        <v>161</v>
      </c>
      <c r="D23" s="46">
        <v>3</v>
      </c>
      <c r="E23" s="110"/>
      <c r="F23" s="66">
        <f>D23*E23</f>
        <v>0</v>
      </c>
      <c r="G23" s="14"/>
      <c r="H23" s="42" t="str">
        <f>IF(E23="","Vnesi ceno!","")</f>
        <v>Vnesi ceno!</v>
      </c>
      <c r="I23" s="78">
        <f>IF(E23="",1,"")</f>
        <v>1</v>
      </c>
      <c r="J23" s="14"/>
    </row>
    <row r="24" spans="1:10" ht="11.25" x14ac:dyDescent="0.2">
      <c r="A24" s="47"/>
      <c r="B24" s="56"/>
      <c r="C24" s="47"/>
      <c r="D24" s="47"/>
      <c r="E24" s="111"/>
      <c r="F24" s="67"/>
      <c r="G24" s="14"/>
      <c r="H24" s="14"/>
      <c r="I24" s="14"/>
    </row>
    <row r="25" spans="1:10" ht="15.2" customHeight="1" x14ac:dyDescent="0.2">
      <c r="A25" s="46" t="s">
        <v>59</v>
      </c>
      <c r="B25" s="55" t="s">
        <v>115</v>
      </c>
      <c r="C25" s="46" t="s">
        <v>160</v>
      </c>
      <c r="D25" s="63">
        <v>4.5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7"/>
      <c r="B26" s="56"/>
      <c r="C26" s="47"/>
      <c r="D26" s="47"/>
      <c r="E26" s="111"/>
      <c r="F26" s="67"/>
      <c r="G26" s="14"/>
      <c r="H26" s="14"/>
      <c r="I26" s="14"/>
    </row>
    <row r="27" spans="1:10" ht="15.2" customHeight="1" x14ac:dyDescent="0.2">
      <c r="A27" s="46" t="s">
        <v>60</v>
      </c>
      <c r="B27" s="55" t="s">
        <v>116</v>
      </c>
      <c r="C27" s="46" t="s">
        <v>161</v>
      </c>
      <c r="D27" s="46">
        <v>3</v>
      </c>
      <c r="E27" s="110"/>
      <c r="F27" s="66">
        <f>D27*E27</f>
        <v>0</v>
      </c>
      <c r="G27" s="14"/>
      <c r="H27" s="42" t="str">
        <f>IF(E27="","Vnesi ceno!","")</f>
        <v>Vnesi ceno!</v>
      </c>
      <c r="I27" s="78">
        <f>IF(E27="",1,"")</f>
        <v>1</v>
      </c>
      <c r="J27" s="14"/>
    </row>
    <row r="28" spans="1:10" ht="11.25" x14ac:dyDescent="0.2">
      <c r="A28" s="47"/>
      <c r="B28" s="56"/>
      <c r="C28" s="47"/>
      <c r="D28" s="47"/>
      <c r="E28" s="111"/>
      <c r="F28" s="67"/>
      <c r="G28" s="14"/>
      <c r="H28" s="14"/>
      <c r="I28" s="14"/>
    </row>
    <row r="29" spans="1:10" ht="15.2" customHeight="1" x14ac:dyDescent="0.2">
      <c r="A29" s="46" t="s">
        <v>66</v>
      </c>
      <c r="B29" s="55" t="s">
        <v>157</v>
      </c>
      <c r="C29" s="46" t="s">
        <v>162</v>
      </c>
      <c r="D29" s="63">
        <v>10.08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9"/>
      <c r="B30" s="58"/>
      <c r="C30" s="49"/>
      <c r="D30" s="49"/>
      <c r="E30" s="113"/>
      <c r="F30" s="68"/>
      <c r="G30" s="14"/>
      <c r="H30" s="14"/>
      <c r="I30" s="14"/>
    </row>
    <row r="31" spans="1:10" ht="21.95" customHeight="1" x14ac:dyDescent="0.2">
      <c r="A31" s="51"/>
      <c r="B31" s="59" t="s">
        <v>158</v>
      </c>
      <c r="C31" s="62"/>
      <c r="D31" s="62"/>
      <c r="E31" s="108"/>
      <c r="F31" s="72">
        <f>F3+F7+F11+F19</f>
        <v>0</v>
      </c>
      <c r="G31" s="14"/>
      <c r="I31" s="14"/>
    </row>
    <row r="32" spans="1:10" ht="15.95" customHeight="1" x14ac:dyDescent="0.2">
      <c r="A32" s="9"/>
      <c r="B32" s="9"/>
      <c r="C32" s="9"/>
      <c r="D32" s="9"/>
      <c r="E32" s="117" t="str">
        <f>IF(I31&gt;0,"Število napak:","")</f>
        <v/>
      </c>
      <c r="F32" s="77">
        <f>IF(I32&gt;0,I32,"")</f>
        <v>8</v>
      </c>
      <c r="G32" s="14"/>
      <c r="H32" s="14"/>
      <c r="I32" s="79">
        <f>SUM(I4:I31)</f>
        <v>8</v>
      </c>
      <c r="J32" s="14"/>
    </row>
    <row r="33" spans="5:9" x14ac:dyDescent="0.2">
      <c r="E33" s="103"/>
      <c r="F33" s="14"/>
      <c r="I33" s="14"/>
    </row>
  </sheetData>
  <sheetProtection algorithmName="SHA-512" hashValue="KQ24XFiRB3gUA7ULcdGhY1oSvfCIXpIxO7wLsAEKUyRpE9d1q47rmKnpvBwKzwjvtRWEq86L1nKrU1FKgJllSQ==" saltValue="w5ABxXwZ7cNP5BjX54KxaA==" spinCount="100000" sheet="1" objects="1" scenarios="1" selectLockedCell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1"/>
  <sheetViews>
    <sheetView view="pageLayout" zoomScaleNormal="100" workbookViewId="0">
      <selection activeCell="E13" sqref="E13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9" ht="13.5" customHeight="1" x14ac:dyDescent="0.2">
      <c r="A1" s="81"/>
      <c r="B1" s="81"/>
      <c r="C1" s="81"/>
      <c r="D1" s="81"/>
      <c r="E1" s="102"/>
      <c r="F1" s="81"/>
    </row>
    <row r="3" spans="1:9" ht="61.9" customHeight="1" x14ac:dyDescent="0.2">
      <c r="A3" s="15"/>
      <c r="B3" s="82" t="s">
        <v>167</v>
      </c>
      <c r="C3" s="20"/>
      <c r="D3" s="20"/>
      <c r="E3" s="83"/>
      <c r="F3" s="20"/>
      <c r="G3" s="14"/>
    </row>
    <row r="4" spans="1:9" ht="21.95" customHeight="1" x14ac:dyDescent="0.2">
      <c r="A4" s="1"/>
      <c r="B4" s="1"/>
      <c r="C4" s="1"/>
      <c r="D4" s="1"/>
      <c r="E4" s="84"/>
      <c r="F4" s="1"/>
      <c r="G4" s="14"/>
    </row>
    <row r="5" spans="1:9" ht="16.7" customHeight="1" x14ac:dyDescent="0.2">
      <c r="A5" s="14"/>
      <c r="B5" s="16"/>
      <c r="C5" s="14"/>
      <c r="D5" s="14"/>
      <c r="E5" s="103"/>
      <c r="F5" s="14"/>
    </row>
    <row r="6" spans="1:9" ht="25.7" customHeight="1" x14ac:dyDescent="0.2">
      <c r="A6" s="10"/>
      <c r="B6" s="10"/>
      <c r="C6" s="10"/>
      <c r="D6" s="10"/>
      <c r="E6" s="104"/>
      <c r="F6" s="33" t="s">
        <v>42</v>
      </c>
      <c r="G6" s="14"/>
    </row>
    <row r="7" spans="1:9" ht="21.95" customHeight="1" x14ac:dyDescent="0.2">
      <c r="A7" s="4">
        <v>1</v>
      </c>
      <c r="B7" s="17" t="s">
        <v>16</v>
      </c>
      <c r="C7" s="23"/>
      <c r="D7" s="23"/>
      <c r="E7" s="87"/>
      <c r="F7" s="41">
        <f>F27+F64+F93+F128+F169+F200+F233+F268+F295+F326+F361+F396+F429+F472</f>
        <v>0</v>
      </c>
      <c r="G7" s="14"/>
    </row>
    <row r="8" spans="1:9" x14ac:dyDescent="0.2">
      <c r="A8" s="8"/>
      <c r="B8" s="8"/>
      <c r="C8" s="8"/>
      <c r="D8" s="8"/>
      <c r="E8" s="105"/>
      <c r="F8" s="8"/>
    </row>
    <row r="9" spans="1:9" ht="21.95" customHeight="1" x14ac:dyDescent="0.2">
      <c r="A9" s="4">
        <v>2</v>
      </c>
      <c r="B9" s="17" t="s">
        <v>17</v>
      </c>
      <c r="C9" s="23"/>
      <c r="D9" s="23"/>
      <c r="E9" s="87"/>
      <c r="F9" s="23">
        <f>F33+F68+F97+F132+F173+F204+F239+F272+F299+F330+F365+F400+F433+F476</f>
        <v>0</v>
      </c>
      <c r="G9" s="14"/>
    </row>
    <row r="10" spans="1:9" x14ac:dyDescent="0.2">
      <c r="A10" s="8"/>
      <c r="B10" s="8"/>
      <c r="C10" s="8"/>
      <c r="D10" s="8"/>
      <c r="E10" s="105"/>
      <c r="F10" s="8"/>
    </row>
    <row r="11" spans="1:9" ht="21.95" customHeight="1" x14ac:dyDescent="0.2">
      <c r="A11" s="4">
        <v>3</v>
      </c>
      <c r="B11" s="17" t="s">
        <v>18</v>
      </c>
      <c r="C11" s="23"/>
      <c r="D11" s="23"/>
      <c r="E11" s="87"/>
      <c r="F11" s="23">
        <f>F43+F74+F109+F146+F179+F214+F247+F276+F305+F336+F373+F408+F449+F480</f>
        <v>0</v>
      </c>
      <c r="G11" s="14"/>
    </row>
    <row r="12" spans="1:9" x14ac:dyDescent="0.2">
      <c r="A12" s="8"/>
      <c r="B12" s="8"/>
      <c r="C12" s="8"/>
      <c r="D12" s="8"/>
      <c r="E12" s="105"/>
      <c r="F12" s="8"/>
    </row>
    <row r="13" spans="1:9" ht="21.95" customHeight="1" x14ac:dyDescent="0.2">
      <c r="A13" s="4">
        <v>4</v>
      </c>
      <c r="B13" s="17" t="s">
        <v>19</v>
      </c>
      <c r="C13" s="23"/>
      <c r="D13" s="23"/>
      <c r="E13" s="87"/>
      <c r="F13" s="23">
        <f>F51+F82+F117+F154+F187+F222+F257+F284+F313+F344+F381+F416+F457+F488</f>
        <v>0</v>
      </c>
      <c r="G13" s="14"/>
    </row>
    <row r="14" spans="1:9" x14ac:dyDescent="0.2">
      <c r="A14" s="8"/>
      <c r="B14" s="8"/>
      <c r="C14" s="8"/>
      <c r="D14" s="8"/>
      <c r="E14" s="105"/>
      <c r="F14" s="8"/>
    </row>
    <row r="15" spans="1:9" ht="21.95" customHeight="1" x14ac:dyDescent="0.2">
      <c r="A15" s="6">
        <v>5</v>
      </c>
      <c r="B15" s="18" t="s">
        <v>20</v>
      </c>
      <c r="C15" s="25"/>
      <c r="D15" s="30"/>
      <c r="E15" s="90"/>
      <c r="F15" s="25">
        <f>F16</f>
        <v>0</v>
      </c>
      <c r="G15" s="14"/>
      <c r="H15" s="14"/>
    </row>
    <row r="16" spans="1:9" ht="23.45" customHeight="1" x14ac:dyDescent="0.2">
      <c r="A16" s="7"/>
      <c r="B16" s="19" t="s">
        <v>21</v>
      </c>
      <c r="C16" s="26"/>
      <c r="D16" s="31">
        <v>4</v>
      </c>
      <c r="E16" s="91"/>
      <c r="F16" s="26">
        <f>D16*E16</f>
        <v>0</v>
      </c>
      <c r="G16" s="14"/>
      <c r="H16" s="42" t="str">
        <f>IF(E16="","Vnesi ceno!","")</f>
        <v>Vnesi ceno!</v>
      </c>
      <c r="I16" s="14"/>
    </row>
    <row r="17" spans="1:9" x14ac:dyDescent="0.2">
      <c r="A17" s="8"/>
      <c r="B17" s="8"/>
      <c r="C17" s="8"/>
      <c r="D17" s="8"/>
      <c r="E17" s="105"/>
      <c r="F17" s="8"/>
      <c r="H17" s="14"/>
    </row>
    <row r="18" spans="1:9" ht="21.95" customHeight="1" x14ac:dyDescent="0.2">
      <c r="A18" s="4"/>
      <c r="B18" s="17" t="s">
        <v>22</v>
      </c>
      <c r="C18" s="23"/>
      <c r="D18" s="23"/>
      <c r="E18" s="87">
        <v>10</v>
      </c>
      <c r="F18" s="23">
        <f>(F7+F9+F11+F13+F15)*E18/100</f>
        <v>0</v>
      </c>
      <c r="G18" s="14"/>
    </row>
    <row r="19" spans="1:9" x14ac:dyDescent="0.2">
      <c r="A19" s="8"/>
      <c r="B19" s="8"/>
      <c r="C19" s="8"/>
      <c r="D19" s="8"/>
      <c r="E19" s="105"/>
      <c r="F19" s="8"/>
    </row>
    <row r="20" spans="1:9" ht="21.95" customHeight="1" x14ac:dyDescent="0.2">
      <c r="A20" s="4"/>
      <c r="B20" s="17" t="s">
        <v>23</v>
      </c>
      <c r="C20" s="23"/>
      <c r="D20" s="23"/>
      <c r="E20" s="87"/>
      <c r="F20" s="23">
        <f>F7+F9+F11+F13+F15+F18</f>
        <v>0</v>
      </c>
      <c r="G20" s="14"/>
    </row>
    <row r="21" spans="1:9" x14ac:dyDescent="0.2">
      <c r="A21" s="9"/>
      <c r="B21" s="9"/>
      <c r="C21" s="9"/>
      <c r="D21" s="9"/>
      <c r="E21" s="106"/>
      <c r="F21" s="9"/>
    </row>
    <row r="24" spans="1:9" x14ac:dyDescent="0.2">
      <c r="A24" s="10"/>
      <c r="B24" s="10"/>
      <c r="C24" s="10"/>
      <c r="D24" s="10"/>
      <c r="E24" s="104"/>
      <c r="F24" s="10"/>
    </row>
    <row r="25" spans="1:9" ht="34.700000000000003" customHeight="1" x14ac:dyDescent="0.2">
      <c r="A25" s="20" t="s">
        <v>49</v>
      </c>
      <c r="B25" s="52"/>
      <c r="C25" s="52"/>
      <c r="D25" s="52"/>
      <c r="E25" s="83"/>
      <c r="F25" s="20"/>
      <c r="G25" s="14"/>
    </row>
    <row r="26" spans="1:9" ht="15.2" customHeight="1" x14ac:dyDescent="0.2">
      <c r="A26" s="43" t="s">
        <v>50</v>
      </c>
      <c r="B26" s="43" t="s">
        <v>81</v>
      </c>
      <c r="C26" s="43" t="s">
        <v>159</v>
      </c>
      <c r="D26" s="43" t="s">
        <v>163</v>
      </c>
      <c r="E26" s="107" t="s">
        <v>164</v>
      </c>
      <c r="F26" s="64" t="s">
        <v>165</v>
      </c>
      <c r="G26" s="14"/>
    </row>
    <row r="27" spans="1:9" ht="21.95" customHeight="1" x14ac:dyDescent="0.2">
      <c r="A27" s="44">
        <v>1</v>
      </c>
      <c r="B27" s="53" t="s">
        <v>16</v>
      </c>
      <c r="C27" s="60"/>
      <c r="D27" s="60"/>
      <c r="E27" s="108" t="str">
        <f>IF(F27=0,"/","")</f>
        <v>/</v>
      </c>
      <c r="F27" s="70">
        <f>SUM(F28:F32)</f>
        <v>0</v>
      </c>
      <c r="G27" s="14"/>
    </row>
    <row r="28" spans="1:9" ht="11.25" x14ac:dyDescent="0.2">
      <c r="A28" s="45"/>
      <c r="B28" s="54"/>
      <c r="C28" s="45"/>
      <c r="D28" s="45"/>
      <c r="E28" s="109"/>
      <c r="F28" s="69"/>
      <c r="G28" s="14"/>
      <c r="H28" s="14"/>
    </row>
    <row r="29" spans="1:9" ht="15.2" customHeight="1" x14ac:dyDescent="0.2">
      <c r="A29" s="46" t="s">
        <v>51</v>
      </c>
      <c r="B29" s="55" t="s">
        <v>82</v>
      </c>
      <c r="C29" s="46" t="s">
        <v>160</v>
      </c>
      <c r="D29" s="63">
        <v>25.4</v>
      </c>
      <c r="E29" s="110"/>
      <c r="F29" s="66">
        <f>D29*E29</f>
        <v>0</v>
      </c>
      <c r="G29" s="14"/>
      <c r="H29" s="42" t="str">
        <f>IF(E29="","Vnesi ceno!","")</f>
        <v>Vnesi ceno!</v>
      </c>
      <c r="I29" s="14"/>
    </row>
    <row r="30" spans="1:9" ht="11.25" x14ac:dyDescent="0.2">
      <c r="A30" s="47"/>
      <c r="B30" s="56"/>
      <c r="C30" s="47"/>
      <c r="D30" s="47"/>
      <c r="E30" s="111"/>
      <c r="F30" s="67"/>
      <c r="G30" s="14"/>
      <c r="H30" s="14"/>
    </row>
    <row r="31" spans="1:9" ht="15.95" customHeight="1" x14ac:dyDescent="0.2">
      <c r="A31" s="14"/>
      <c r="B31" s="57"/>
      <c r="C31" s="14"/>
      <c r="D31" s="14"/>
      <c r="E31" s="103"/>
      <c r="F31" s="14"/>
    </row>
    <row r="32" spans="1:9" x14ac:dyDescent="0.2">
      <c r="A32" s="10"/>
      <c r="B32" s="10"/>
      <c r="C32" s="10"/>
      <c r="D32" s="10"/>
      <c r="E32" s="104"/>
      <c r="F32" s="10"/>
    </row>
    <row r="33" spans="1:9" ht="21.95" customHeight="1" x14ac:dyDescent="0.2">
      <c r="A33" s="48">
        <v>2</v>
      </c>
      <c r="B33" s="52" t="s">
        <v>17</v>
      </c>
      <c r="C33" s="61"/>
      <c r="D33" s="61"/>
      <c r="E33" s="112" t="str">
        <f>IF(F33=0,"/","")</f>
        <v>/</v>
      </c>
      <c r="F33" s="71">
        <f>SUM(F34:F42)</f>
        <v>0</v>
      </c>
      <c r="G33" s="14"/>
    </row>
    <row r="34" spans="1:9" ht="11.25" x14ac:dyDescent="0.2">
      <c r="A34" s="45"/>
      <c r="B34" s="54"/>
      <c r="C34" s="45"/>
      <c r="D34" s="45"/>
      <c r="E34" s="109"/>
      <c r="F34" s="69"/>
      <c r="G34" s="14"/>
      <c r="H34" s="14"/>
    </row>
    <row r="35" spans="1:9" ht="25.7" customHeight="1" x14ac:dyDescent="0.2">
      <c r="A35" s="46" t="s">
        <v>52</v>
      </c>
      <c r="B35" s="55" t="s">
        <v>83</v>
      </c>
      <c r="C35" s="46" t="s">
        <v>161</v>
      </c>
      <c r="D35" s="46">
        <v>1</v>
      </c>
      <c r="E35" s="110"/>
      <c r="F35" s="66">
        <f>D35*E35</f>
        <v>0</v>
      </c>
      <c r="G35" s="14"/>
      <c r="H35" s="42" t="str">
        <f>IF(E35="","Vnesi ceno brez senčil!","")</f>
        <v>Vnesi ceno brez senčil!</v>
      </c>
      <c r="I35" s="14"/>
    </row>
    <row r="36" spans="1:9" ht="11.25" x14ac:dyDescent="0.2">
      <c r="A36" s="47"/>
      <c r="B36" s="56"/>
      <c r="C36" s="47"/>
      <c r="D36" s="47"/>
      <c r="E36" s="111"/>
      <c r="F36" s="67"/>
      <c r="G36" s="14"/>
      <c r="H36" s="14"/>
    </row>
    <row r="37" spans="1:9" ht="25.7" customHeight="1" x14ac:dyDescent="0.2">
      <c r="A37" s="46" t="s">
        <v>53</v>
      </c>
      <c r="B37" s="55" t="s">
        <v>84</v>
      </c>
      <c r="C37" s="46" t="s">
        <v>161</v>
      </c>
      <c r="D37" s="46">
        <v>1</v>
      </c>
      <c r="E37" s="110"/>
      <c r="F37" s="66">
        <f>D37*E37</f>
        <v>0</v>
      </c>
      <c r="G37" s="14"/>
      <c r="H37" s="42" t="str">
        <f>IF(E37="","Vnesi ceno brez senčil!","")</f>
        <v>Vnesi ceno brez senčil!</v>
      </c>
      <c r="I37" s="14"/>
    </row>
    <row r="38" spans="1:9" ht="11.25" x14ac:dyDescent="0.2">
      <c r="A38" s="47"/>
      <c r="B38" s="56"/>
      <c r="C38" s="47"/>
      <c r="D38" s="47"/>
      <c r="E38" s="111"/>
      <c r="F38" s="67"/>
      <c r="G38" s="14"/>
      <c r="H38" s="14"/>
    </row>
    <row r="39" spans="1:9" ht="25.7" customHeight="1" x14ac:dyDescent="0.2">
      <c r="A39" s="46" t="s">
        <v>54</v>
      </c>
      <c r="B39" s="55" t="s">
        <v>84</v>
      </c>
      <c r="C39" s="46" t="s">
        <v>161</v>
      </c>
      <c r="D39" s="46">
        <v>2</v>
      </c>
      <c r="E39" s="110"/>
      <c r="F39" s="66">
        <f>D39*E39</f>
        <v>0</v>
      </c>
      <c r="G39" s="14"/>
      <c r="H39" s="42" t="str">
        <f>IF(E39="","Vnesi ceno brez senčil!","")</f>
        <v>Vnesi ceno brez senčil!</v>
      </c>
      <c r="I39" s="14"/>
    </row>
    <row r="40" spans="1:9" ht="11.25" x14ac:dyDescent="0.2">
      <c r="A40" s="47"/>
      <c r="B40" s="56"/>
      <c r="C40" s="47"/>
      <c r="D40" s="47"/>
      <c r="E40" s="111"/>
      <c r="F40" s="67"/>
      <c r="G40" s="14"/>
      <c r="H40" s="14"/>
    </row>
    <row r="41" spans="1:9" ht="25.7" customHeight="1" x14ac:dyDescent="0.2">
      <c r="A41" s="46" t="s">
        <v>55</v>
      </c>
      <c r="B41" s="55" t="s">
        <v>85</v>
      </c>
      <c r="C41" s="46" t="s">
        <v>161</v>
      </c>
      <c r="D41" s="46">
        <v>1</v>
      </c>
      <c r="E41" s="110"/>
      <c r="F41" s="66">
        <f>D41*E41</f>
        <v>0</v>
      </c>
      <c r="G41" s="14"/>
      <c r="H41" s="42" t="str">
        <f>IF(E41="","Vnesi ceno brez senčil!","")</f>
        <v>Vnesi ceno brez senčil!</v>
      </c>
      <c r="I41" s="14"/>
    </row>
    <row r="42" spans="1:9" ht="11.25" x14ac:dyDescent="0.2">
      <c r="A42" s="49"/>
      <c r="B42" s="58"/>
      <c r="C42" s="49"/>
      <c r="D42" s="49"/>
      <c r="E42" s="113"/>
      <c r="F42" s="68"/>
      <c r="G42" s="14"/>
      <c r="H42" s="14"/>
    </row>
    <row r="43" spans="1:9" ht="21.95" customHeight="1" x14ac:dyDescent="0.2">
      <c r="A43" s="44">
        <v>3</v>
      </c>
      <c r="B43" s="53" t="s">
        <v>18</v>
      </c>
      <c r="C43" s="60"/>
      <c r="D43" s="60"/>
      <c r="E43" s="108" t="str">
        <f>IF(F43=0,"/","")</f>
        <v>/</v>
      </c>
      <c r="F43" s="70">
        <f>SUM(F44:F50)</f>
        <v>0</v>
      </c>
      <c r="G43" s="14"/>
    </row>
    <row r="44" spans="1:9" ht="11.25" x14ac:dyDescent="0.2">
      <c r="A44" s="45"/>
      <c r="B44" s="54"/>
      <c r="C44" s="45"/>
      <c r="D44" s="45"/>
      <c r="E44" s="109"/>
      <c r="F44" s="69"/>
      <c r="G44" s="14"/>
      <c r="H44" s="14"/>
    </row>
    <row r="45" spans="1:9" ht="15.2" customHeight="1" x14ac:dyDescent="0.2">
      <c r="A45" s="46" t="s">
        <v>56</v>
      </c>
      <c r="B45" s="55" t="s">
        <v>86</v>
      </c>
      <c r="C45" s="46" t="s">
        <v>160</v>
      </c>
      <c r="D45" s="63">
        <v>25.4</v>
      </c>
      <c r="E45" s="110"/>
      <c r="F45" s="66">
        <f>D45*E45</f>
        <v>0</v>
      </c>
      <c r="G45" s="14"/>
      <c r="H45" s="42" t="str">
        <f>IF(E45="","Vnesi ceno!","")</f>
        <v>Vnesi ceno!</v>
      </c>
      <c r="I45" s="14"/>
    </row>
    <row r="46" spans="1:9" ht="11.25" x14ac:dyDescent="0.2">
      <c r="A46" s="47"/>
      <c r="B46" s="56"/>
      <c r="C46" s="47"/>
      <c r="D46" s="47"/>
      <c r="E46" s="111"/>
      <c r="F46" s="67"/>
      <c r="G46" s="14"/>
      <c r="H46" s="14"/>
    </row>
    <row r="47" spans="1:9" ht="15.95" customHeight="1" x14ac:dyDescent="0.2">
      <c r="A47" s="14"/>
      <c r="B47" s="57" t="s">
        <v>87</v>
      </c>
      <c r="C47" s="14"/>
      <c r="D47" s="14"/>
      <c r="E47" s="103"/>
      <c r="F47" s="14"/>
    </row>
    <row r="48" spans="1:9" x14ac:dyDescent="0.2">
      <c r="B48" s="14"/>
    </row>
    <row r="49" spans="1:9" ht="15.95" customHeight="1" x14ac:dyDescent="0.2">
      <c r="A49" s="14"/>
      <c r="B49" s="57" t="s">
        <v>88</v>
      </c>
      <c r="C49" s="14"/>
    </row>
    <row r="50" spans="1:9" x14ac:dyDescent="0.2">
      <c r="A50" s="10"/>
      <c r="B50" s="10"/>
      <c r="C50" s="10"/>
      <c r="D50" s="10"/>
      <c r="E50" s="104"/>
      <c r="F50" s="10"/>
    </row>
    <row r="51" spans="1:9" ht="21.95" customHeight="1" x14ac:dyDescent="0.2">
      <c r="A51" s="48">
        <v>4</v>
      </c>
      <c r="B51" s="52" t="s">
        <v>19</v>
      </c>
      <c r="C51" s="61"/>
      <c r="D51" s="61"/>
      <c r="E51" s="112" t="str">
        <f>IF(F51=0,"/","")</f>
        <v>/</v>
      </c>
      <c r="F51" s="71">
        <f>SUM(F52:F60)</f>
        <v>0</v>
      </c>
      <c r="G51" s="14"/>
    </row>
    <row r="52" spans="1:9" ht="11.25" x14ac:dyDescent="0.2">
      <c r="A52" s="45"/>
      <c r="B52" s="54"/>
      <c r="C52" s="45"/>
      <c r="D52" s="45"/>
      <c r="E52" s="109"/>
      <c r="F52" s="69"/>
      <c r="G52" s="14"/>
      <c r="H52" s="14"/>
    </row>
    <row r="53" spans="1:9" ht="15.2" customHeight="1" x14ac:dyDescent="0.2">
      <c r="A53" s="46" t="s">
        <v>57</v>
      </c>
      <c r="B53" s="55" t="s">
        <v>89</v>
      </c>
      <c r="C53" s="46" t="s">
        <v>160</v>
      </c>
      <c r="D53" s="63">
        <v>4.4000000000000004</v>
      </c>
      <c r="E53" s="110"/>
      <c r="F53" s="66">
        <f>D53*E53</f>
        <v>0</v>
      </c>
      <c r="G53" s="14"/>
      <c r="H53" s="42" t="str">
        <f>IF(E53="","Vnesi ceno!","")</f>
        <v>Vnesi ceno!</v>
      </c>
      <c r="I53" s="14"/>
    </row>
    <row r="54" spans="1:9" ht="11.25" x14ac:dyDescent="0.2">
      <c r="A54" s="47"/>
      <c r="B54" s="56"/>
      <c r="C54" s="47"/>
      <c r="D54" s="47"/>
      <c r="E54" s="111"/>
      <c r="F54" s="67"/>
      <c r="G54" s="14"/>
      <c r="H54" s="14"/>
    </row>
    <row r="55" spans="1:9" ht="15.2" customHeight="1" x14ac:dyDescent="0.2">
      <c r="A55" s="46" t="s">
        <v>58</v>
      </c>
      <c r="B55" s="55" t="s">
        <v>90</v>
      </c>
      <c r="C55" s="46" t="s">
        <v>161</v>
      </c>
      <c r="D55" s="46">
        <v>4</v>
      </c>
      <c r="E55" s="110"/>
      <c r="F55" s="66">
        <f>D55*E55</f>
        <v>0</v>
      </c>
      <c r="G55" s="14"/>
      <c r="H55" s="42" t="str">
        <f>IF(E55="","Vnesi ceno!","")</f>
        <v>Vnesi ceno!</v>
      </c>
      <c r="I55" s="14"/>
    </row>
    <row r="56" spans="1:9" ht="11.25" x14ac:dyDescent="0.2">
      <c r="A56" s="47"/>
      <c r="B56" s="56"/>
      <c r="C56" s="47"/>
      <c r="D56" s="47"/>
      <c r="E56" s="111"/>
      <c r="F56" s="67"/>
      <c r="G56" s="14"/>
      <c r="H56" s="14"/>
    </row>
    <row r="57" spans="1:9" ht="15.2" customHeight="1" x14ac:dyDescent="0.2">
      <c r="A57" s="46" t="s">
        <v>59</v>
      </c>
      <c r="B57" s="55" t="s">
        <v>91</v>
      </c>
      <c r="C57" s="46" t="s">
        <v>162</v>
      </c>
      <c r="D57" s="63">
        <v>1.68</v>
      </c>
      <c r="E57" s="110"/>
      <c r="F57" s="66">
        <f>D57*E57</f>
        <v>0</v>
      </c>
      <c r="G57" s="14"/>
      <c r="H57" s="42" t="str">
        <f>IF(E57="","Vnesi ceno!","")</f>
        <v>Vnesi ceno!</v>
      </c>
      <c r="I57" s="14"/>
    </row>
    <row r="58" spans="1:9" ht="11.25" x14ac:dyDescent="0.2">
      <c r="A58" s="47"/>
      <c r="B58" s="56"/>
      <c r="C58" s="47"/>
      <c r="D58" s="47"/>
      <c r="E58" s="111"/>
      <c r="F58" s="67"/>
      <c r="G58" s="14"/>
      <c r="H58" s="14"/>
    </row>
    <row r="59" spans="1:9" ht="15.2" customHeight="1" x14ac:dyDescent="0.2">
      <c r="A59" s="46" t="s">
        <v>60</v>
      </c>
      <c r="B59" s="55" t="s">
        <v>92</v>
      </c>
      <c r="C59" s="46" t="s">
        <v>162</v>
      </c>
      <c r="D59" s="63">
        <v>5.9</v>
      </c>
      <c r="E59" s="110"/>
      <c r="F59" s="66">
        <f>D59*E59</f>
        <v>0</v>
      </c>
      <c r="G59" s="14"/>
      <c r="H59" s="42" t="str">
        <f>IF(E59="","Vnesi ceno!","")</f>
        <v>Vnesi ceno!</v>
      </c>
      <c r="I59" s="14"/>
    </row>
    <row r="60" spans="1:9" ht="11.25" x14ac:dyDescent="0.2">
      <c r="A60" s="49"/>
      <c r="B60" s="58"/>
      <c r="C60" s="49"/>
      <c r="D60" s="49"/>
      <c r="E60" s="113"/>
      <c r="F60" s="68"/>
      <c r="G60" s="14"/>
      <c r="H60" s="14"/>
    </row>
    <row r="61" spans="1:9" ht="21.95" customHeight="1" x14ac:dyDescent="0.2">
      <c r="A61" s="44"/>
      <c r="B61" s="53" t="s">
        <v>93</v>
      </c>
      <c r="C61" s="60"/>
      <c r="D61" s="60"/>
      <c r="E61" s="108"/>
      <c r="F61" s="72">
        <f>F27+F33+F43+F51</f>
        <v>0</v>
      </c>
      <c r="G61" s="14"/>
    </row>
    <row r="62" spans="1:9" ht="34.700000000000003" customHeight="1" x14ac:dyDescent="0.2">
      <c r="A62" s="50" t="s">
        <v>61</v>
      </c>
      <c r="B62" s="53"/>
      <c r="C62" s="53"/>
      <c r="D62" s="53"/>
      <c r="E62" s="114"/>
      <c r="F62" s="50"/>
      <c r="G62" s="14"/>
    </row>
    <row r="63" spans="1:9" ht="15.2" customHeight="1" x14ac:dyDescent="0.2">
      <c r="A63" s="43" t="s">
        <v>50</v>
      </c>
      <c r="B63" s="43" t="s">
        <v>81</v>
      </c>
      <c r="C63" s="43" t="s">
        <v>159</v>
      </c>
      <c r="D63" s="43" t="s">
        <v>163</v>
      </c>
      <c r="E63" s="107" t="s">
        <v>164</v>
      </c>
      <c r="F63" s="64" t="s">
        <v>165</v>
      </c>
      <c r="G63" s="14"/>
    </row>
    <row r="64" spans="1:9" ht="21.95" customHeight="1" x14ac:dyDescent="0.2">
      <c r="A64" s="44">
        <v>1</v>
      </c>
      <c r="B64" s="53" t="s">
        <v>16</v>
      </c>
      <c r="C64" s="60"/>
      <c r="D64" s="60"/>
      <c r="E64" s="108" t="str">
        <f>IF(F64=0,"/","")</f>
        <v>/</v>
      </c>
      <c r="F64" s="70">
        <f>SUM(F65:F67)</f>
        <v>0</v>
      </c>
      <c r="G64" s="14"/>
    </row>
    <row r="65" spans="1:9" ht="11.25" x14ac:dyDescent="0.2">
      <c r="A65" s="45"/>
      <c r="B65" s="54"/>
      <c r="C65" s="45"/>
      <c r="D65" s="45"/>
      <c r="E65" s="109"/>
      <c r="F65" s="69"/>
      <c r="G65" s="14"/>
      <c r="H65" s="14"/>
    </row>
    <row r="66" spans="1:9" ht="15.2" customHeight="1" x14ac:dyDescent="0.2">
      <c r="A66" s="46" t="s">
        <v>51</v>
      </c>
      <c r="B66" s="55" t="s">
        <v>82</v>
      </c>
      <c r="C66" s="46" t="s">
        <v>160</v>
      </c>
      <c r="D66" s="63">
        <v>13.7</v>
      </c>
      <c r="E66" s="110"/>
      <c r="F66" s="66">
        <f>D66*E66</f>
        <v>0</v>
      </c>
      <c r="G66" s="14"/>
      <c r="H66" s="42" t="str">
        <f>IF(E66="","Vnesi ceno!","")</f>
        <v>Vnesi ceno!</v>
      </c>
      <c r="I66" s="14"/>
    </row>
    <row r="67" spans="1:9" ht="11.25" x14ac:dyDescent="0.2">
      <c r="A67" s="49"/>
      <c r="B67" s="58"/>
      <c r="C67" s="49"/>
      <c r="D67" s="49"/>
      <c r="E67" s="113"/>
      <c r="F67" s="68"/>
      <c r="G67" s="14"/>
      <c r="H67" s="14"/>
    </row>
    <row r="68" spans="1:9" ht="21.95" customHeight="1" x14ac:dyDescent="0.2">
      <c r="A68" s="44">
        <v>2</v>
      </c>
      <c r="B68" s="53" t="s">
        <v>17</v>
      </c>
      <c r="C68" s="60"/>
      <c r="D68" s="60"/>
      <c r="E68" s="108" t="str">
        <f>IF(F68=0,"/","")</f>
        <v>/</v>
      </c>
      <c r="F68" s="70">
        <f>SUM(F69:F73)</f>
        <v>0</v>
      </c>
      <c r="G68" s="14"/>
    </row>
    <row r="69" spans="1:9" ht="11.25" x14ac:dyDescent="0.2">
      <c r="A69" s="45"/>
      <c r="B69" s="54"/>
      <c r="C69" s="45"/>
      <c r="D69" s="45"/>
      <c r="E69" s="109"/>
      <c r="F69" s="69"/>
      <c r="G69" s="14"/>
      <c r="H69" s="14"/>
    </row>
    <row r="70" spans="1:9" ht="25.7" customHeight="1" x14ac:dyDescent="0.2">
      <c r="A70" s="46" t="s">
        <v>52</v>
      </c>
      <c r="B70" s="55" t="s">
        <v>94</v>
      </c>
      <c r="C70" s="46" t="s">
        <v>161</v>
      </c>
      <c r="D70" s="46">
        <v>2</v>
      </c>
      <c r="E70" s="110"/>
      <c r="F70" s="66">
        <f>D70*E70</f>
        <v>0</v>
      </c>
      <c r="G70" s="14"/>
      <c r="H70" s="42" t="str">
        <f>IF(E70="","Vnesi ceno brez senčil!","")</f>
        <v>Vnesi ceno brez senčil!</v>
      </c>
      <c r="I70" s="14"/>
    </row>
    <row r="71" spans="1:9" ht="11.25" x14ac:dyDescent="0.2">
      <c r="A71" s="47"/>
      <c r="B71" s="56"/>
      <c r="C71" s="47"/>
      <c r="D71" s="47"/>
      <c r="E71" s="111"/>
      <c r="F71" s="67"/>
      <c r="G71" s="14"/>
      <c r="H71" s="14"/>
    </row>
    <row r="72" spans="1:9" ht="25.7" customHeight="1" x14ac:dyDescent="0.2">
      <c r="A72" s="46" t="s">
        <v>53</v>
      </c>
      <c r="B72" s="55" t="s">
        <v>95</v>
      </c>
      <c r="C72" s="46" t="s">
        <v>161</v>
      </c>
      <c r="D72" s="46">
        <v>1</v>
      </c>
      <c r="E72" s="110"/>
      <c r="F72" s="66">
        <f>D72*E72</f>
        <v>0</v>
      </c>
      <c r="G72" s="14"/>
      <c r="H72" s="42" t="str">
        <f>IF(E72="","Vnesi ceno brez senčil!","")</f>
        <v>Vnesi ceno brez senčil!</v>
      </c>
      <c r="I72" s="14"/>
    </row>
    <row r="73" spans="1:9" ht="11.25" x14ac:dyDescent="0.2">
      <c r="A73" s="49"/>
      <c r="B73" s="58"/>
      <c r="C73" s="49"/>
      <c r="D73" s="49"/>
      <c r="E73" s="113"/>
      <c r="F73" s="68"/>
      <c r="G73" s="14"/>
      <c r="H73" s="14"/>
    </row>
    <row r="74" spans="1:9" ht="21.95" customHeight="1" x14ac:dyDescent="0.2">
      <c r="A74" s="44">
        <v>3</v>
      </c>
      <c r="B74" s="53" t="s">
        <v>18</v>
      </c>
      <c r="C74" s="60"/>
      <c r="D74" s="60"/>
      <c r="E74" s="108" t="str">
        <f>IF(F74=0,"/","")</f>
        <v>/</v>
      </c>
      <c r="F74" s="70">
        <f>SUM(F75:F81)</f>
        <v>0</v>
      </c>
      <c r="G74" s="14"/>
    </row>
    <row r="75" spans="1:9" ht="11.25" x14ac:dyDescent="0.2">
      <c r="A75" s="45"/>
      <c r="B75" s="54"/>
      <c r="C75" s="45"/>
      <c r="D75" s="45"/>
      <c r="E75" s="109"/>
      <c r="F75" s="69"/>
      <c r="G75" s="14"/>
      <c r="H75" s="14"/>
    </row>
    <row r="76" spans="1:9" ht="15.2" customHeight="1" x14ac:dyDescent="0.2">
      <c r="A76" s="46" t="s">
        <v>56</v>
      </c>
      <c r="B76" s="55" t="s">
        <v>86</v>
      </c>
      <c r="C76" s="46" t="s">
        <v>160</v>
      </c>
      <c r="D76" s="63">
        <v>13.7</v>
      </c>
      <c r="E76" s="110"/>
      <c r="F76" s="66">
        <f>D76*E76</f>
        <v>0</v>
      </c>
      <c r="G76" s="14"/>
      <c r="H76" s="42" t="str">
        <f>IF(E76="","Vnesi ceno!","")</f>
        <v>Vnesi ceno!</v>
      </c>
      <c r="I76" s="14"/>
    </row>
    <row r="77" spans="1:9" ht="11.25" x14ac:dyDescent="0.2">
      <c r="A77" s="47"/>
      <c r="B77" s="56"/>
      <c r="C77" s="47"/>
      <c r="D77" s="47"/>
      <c r="E77" s="111"/>
      <c r="F77" s="67"/>
      <c r="G77" s="14"/>
      <c r="H77" s="14"/>
    </row>
    <row r="78" spans="1:9" ht="15.95" customHeight="1" x14ac:dyDescent="0.2">
      <c r="A78" s="14"/>
      <c r="B78" s="57" t="s">
        <v>87</v>
      </c>
      <c r="C78" s="14"/>
      <c r="D78" s="14"/>
      <c r="E78" s="103"/>
      <c r="F78" s="14"/>
    </row>
    <row r="79" spans="1:9" x14ac:dyDescent="0.2">
      <c r="B79" s="14"/>
    </row>
    <row r="80" spans="1:9" ht="15.95" customHeight="1" x14ac:dyDescent="0.2">
      <c r="A80" s="14"/>
      <c r="B80" s="57" t="s">
        <v>88</v>
      </c>
      <c r="C80" s="14"/>
    </row>
    <row r="81" spans="1:9" x14ac:dyDescent="0.2">
      <c r="A81" s="10"/>
      <c r="B81" s="10"/>
      <c r="C81" s="10"/>
      <c r="D81" s="10"/>
      <c r="E81" s="104"/>
      <c r="F81" s="10"/>
    </row>
    <row r="82" spans="1:9" ht="21.95" customHeight="1" x14ac:dyDescent="0.2">
      <c r="A82" s="48">
        <v>4</v>
      </c>
      <c r="B82" s="52" t="s">
        <v>19</v>
      </c>
      <c r="C82" s="61"/>
      <c r="D82" s="61"/>
      <c r="E82" s="112" t="str">
        <f>IF(F82=0,"/","")</f>
        <v>/</v>
      </c>
      <c r="F82" s="71">
        <f>SUM(F83:F89)</f>
        <v>0</v>
      </c>
      <c r="G82" s="14"/>
    </row>
    <row r="83" spans="1:9" ht="11.25" x14ac:dyDescent="0.2">
      <c r="A83" s="45"/>
      <c r="B83" s="54"/>
      <c r="C83" s="45"/>
      <c r="D83" s="45"/>
      <c r="E83" s="109"/>
      <c r="F83" s="69"/>
      <c r="G83" s="14"/>
      <c r="H83" s="14"/>
    </row>
    <row r="84" spans="1:9" ht="15.2" customHeight="1" x14ac:dyDescent="0.2">
      <c r="A84" s="46" t="s">
        <v>57</v>
      </c>
      <c r="B84" s="55" t="s">
        <v>89</v>
      </c>
      <c r="C84" s="46" t="s">
        <v>160</v>
      </c>
      <c r="D84" s="63">
        <v>2.2000000000000002</v>
      </c>
      <c r="E84" s="110"/>
      <c r="F84" s="66">
        <f>D84*E84</f>
        <v>0</v>
      </c>
      <c r="G84" s="14"/>
      <c r="H84" s="42" t="str">
        <f>IF(E84="","Vnesi ceno!","")</f>
        <v>Vnesi ceno!</v>
      </c>
      <c r="I84" s="14"/>
    </row>
    <row r="85" spans="1:9" ht="11.25" x14ac:dyDescent="0.2">
      <c r="A85" s="47"/>
      <c r="B85" s="56"/>
      <c r="C85" s="47"/>
      <c r="D85" s="47"/>
      <c r="E85" s="111"/>
      <c r="F85" s="67"/>
      <c r="G85" s="14"/>
      <c r="H85" s="14"/>
    </row>
    <row r="86" spans="1:9" ht="15.2" customHeight="1" x14ac:dyDescent="0.2">
      <c r="A86" s="46" t="s">
        <v>58</v>
      </c>
      <c r="B86" s="55" t="s">
        <v>90</v>
      </c>
      <c r="C86" s="46" t="s">
        <v>161</v>
      </c>
      <c r="D86" s="46">
        <v>2</v>
      </c>
      <c r="E86" s="110"/>
      <c r="F86" s="66">
        <f>D86*E86</f>
        <v>0</v>
      </c>
      <c r="G86" s="14"/>
      <c r="H86" s="42" t="str">
        <f>IF(E86="","Vnesi ceno!","")</f>
        <v>Vnesi ceno!</v>
      </c>
      <c r="I86" s="14"/>
    </row>
    <row r="87" spans="1:9" ht="11.25" x14ac:dyDescent="0.2">
      <c r="A87" s="47"/>
      <c r="B87" s="56"/>
      <c r="C87" s="47"/>
      <c r="D87" s="47"/>
      <c r="E87" s="111"/>
      <c r="F87" s="67"/>
      <c r="G87" s="14"/>
      <c r="H87" s="14"/>
    </row>
    <row r="88" spans="1:9" ht="15.2" customHeight="1" x14ac:dyDescent="0.2">
      <c r="A88" s="46" t="s">
        <v>59</v>
      </c>
      <c r="B88" s="55" t="s">
        <v>96</v>
      </c>
      <c r="C88" s="46" t="s">
        <v>162</v>
      </c>
      <c r="D88" s="63">
        <v>3.7349999999999999</v>
      </c>
      <c r="E88" s="110"/>
      <c r="F88" s="66">
        <f>D88*E88</f>
        <v>0</v>
      </c>
      <c r="G88" s="14"/>
      <c r="H88" s="42" t="str">
        <f>IF(E88="","Vnesi ceno!","")</f>
        <v>Vnesi ceno!</v>
      </c>
      <c r="I88" s="14"/>
    </row>
    <row r="89" spans="1:9" ht="11.25" x14ac:dyDescent="0.2">
      <c r="A89" s="49"/>
      <c r="B89" s="58"/>
      <c r="C89" s="49"/>
      <c r="D89" s="49"/>
      <c r="E89" s="113"/>
      <c r="F89" s="68"/>
      <c r="G89" s="14"/>
      <c r="H89" s="14"/>
    </row>
    <row r="90" spans="1:9" ht="21.95" customHeight="1" x14ac:dyDescent="0.2">
      <c r="A90" s="44"/>
      <c r="B90" s="53" t="s">
        <v>97</v>
      </c>
      <c r="C90" s="60"/>
      <c r="D90" s="60"/>
      <c r="E90" s="108"/>
      <c r="F90" s="72">
        <f>F64+F68+F74+F82</f>
        <v>0</v>
      </c>
      <c r="G90" s="14"/>
    </row>
    <row r="91" spans="1:9" ht="34.700000000000003" customHeight="1" x14ac:dyDescent="0.2">
      <c r="A91" s="50" t="s">
        <v>62</v>
      </c>
      <c r="B91" s="53"/>
      <c r="C91" s="53"/>
      <c r="D91" s="53"/>
      <c r="E91" s="114"/>
      <c r="F91" s="50"/>
      <c r="G91" s="14"/>
    </row>
    <row r="92" spans="1:9" ht="15.2" customHeight="1" x14ac:dyDescent="0.2">
      <c r="A92" s="43" t="s">
        <v>50</v>
      </c>
      <c r="B92" s="43" t="s">
        <v>81</v>
      </c>
      <c r="C92" s="43" t="s">
        <v>159</v>
      </c>
      <c r="D92" s="43" t="s">
        <v>163</v>
      </c>
      <c r="E92" s="107" t="s">
        <v>164</v>
      </c>
      <c r="F92" s="64" t="s">
        <v>165</v>
      </c>
      <c r="G92" s="14"/>
    </row>
    <row r="93" spans="1:9" ht="21.95" customHeight="1" x14ac:dyDescent="0.2">
      <c r="A93" s="44">
        <v>1</v>
      </c>
      <c r="B93" s="53" t="s">
        <v>16</v>
      </c>
      <c r="C93" s="60"/>
      <c r="D93" s="60"/>
      <c r="E93" s="108" t="str">
        <f>IF(F93=0,"/","")</f>
        <v>/</v>
      </c>
      <c r="F93" s="70">
        <f>SUM(F94:F96)</f>
        <v>0</v>
      </c>
      <c r="G93" s="14"/>
    </row>
    <row r="94" spans="1:9" ht="11.25" x14ac:dyDescent="0.2">
      <c r="A94" s="45"/>
      <c r="B94" s="54"/>
      <c r="C94" s="45"/>
      <c r="D94" s="45"/>
      <c r="E94" s="109"/>
      <c r="F94" s="69"/>
      <c r="G94" s="14"/>
      <c r="H94" s="14"/>
    </row>
    <row r="95" spans="1:9" ht="15.2" customHeight="1" x14ac:dyDescent="0.2">
      <c r="A95" s="46" t="s">
        <v>51</v>
      </c>
      <c r="B95" s="55" t="s">
        <v>82</v>
      </c>
      <c r="C95" s="46" t="s">
        <v>160</v>
      </c>
      <c r="D95" s="63">
        <v>34.799999999999997</v>
      </c>
      <c r="E95" s="110"/>
      <c r="F95" s="66">
        <f>D95*E95</f>
        <v>0</v>
      </c>
      <c r="G95" s="14"/>
      <c r="H95" s="42" t="str">
        <f>IF(E95="","Vnesi ceno!","")</f>
        <v>Vnesi ceno!</v>
      </c>
      <c r="I95" s="14"/>
    </row>
    <row r="96" spans="1:9" ht="11.25" x14ac:dyDescent="0.2">
      <c r="A96" s="49"/>
      <c r="B96" s="58"/>
      <c r="C96" s="49"/>
      <c r="D96" s="49"/>
      <c r="E96" s="113"/>
      <c r="F96" s="68"/>
      <c r="G96" s="14"/>
      <c r="H96" s="14"/>
    </row>
    <row r="97" spans="1:9" ht="21.95" customHeight="1" x14ac:dyDescent="0.2">
      <c r="A97" s="44">
        <v>2</v>
      </c>
      <c r="B97" s="53" t="s">
        <v>17</v>
      </c>
      <c r="C97" s="60"/>
      <c r="D97" s="60"/>
      <c r="E97" s="108" t="str">
        <f>IF(F97=0,"/","")</f>
        <v>/</v>
      </c>
      <c r="F97" s="70">
        <f>SUM(F98:F108)</f>
        <v>0</v>
      </c>
      <c r="G97" s="14"/>
    </row>
    <row r="98" spans="1:9" ht="11.25" x14ac:dyDescent="0.2">
      <c r="A98" s="45"/>
      <c r="B98" s="54"/>
      <c r="C98" s="45"/>
      <c r="D98" s="45"/>
      <c r="E98" s="109"/>
      <c r="F98" s="69"/>
      <c r="G98" s="14"/>
      <c r="H98" s="14"/>
    </row>
    <row r="99" spans="1:9" ht="25.7" customHeight="1" x14ac:dyDescent="0.2">
      <c r="A99" s="46" t="s">
        <v>52</v>
      </c>
      <c r="B99" s="55" t="s">
        <v>98</v>
      </c>
      <c r="C99" s="46" t="s">
        <v>161</v>
      </c>
      <c r="D99" s="46">
        <v>3</v>
      </c>
      <c r="E99" s="110"/>
      <c r="F99" s="66">
        <f>D99*E99</f>
        <v>0</v>
      </c>
      <c r="G99" s="14"/>
      <c r="H99" s="42" t="str">
        <f>IF(E99="","Vnesi ceno brez senčil!","")</f>
        <v>Vnesi ceno brez senčil!</v>
      </c>
      <c r="I99" s="14"/>
    </row>
    <row r="100" spans="1:9" ht="11.25" x14ac:dyDescent="0.2">
      <c r="A100" s="47"/>
      <c r="B100" s="56"/>
      <c r="C100" s="47"/>
      <c r="D100" s="47"/>
      <c r="E100" s="111"/>
      <c r="F100" s="67"/>
      <c r="G100" s="14"/>
      <c r="H100" s="14"/>
    </row>
    <row r="101" spans="1:9" ht="25.7" customHeight="1" x14ac:dyDescent="0.2">
      <c r="A101" s="46" t="s">
        <v>53</v>
      </c>
      <c r="B101" s="55" t="s">
        <v>99</v>
      </c>
      <c r="C101" s="46" t="s">
        <v>161</v>
      </c>
      <c r="D101" s="46">
        <v>2</v>
      </c>
      <c r="E101" s="110"/>
      <c r="F101" s="66">
        <f>D101*E101</f>
        <v>0</v>
      </c>
      <c r="G101" s="14"/>
      <c r="H101" s="42" t="str">
        <f>IF(E101="","Vnesi ceno brez senčil!","")</f>
        <v>Vnesi ceno brez senčil!</v>
      </c>
      <c r="I101" s="14"/>
    </row>
    <row r="102" spans="1:9" ht="11.25" x14ac:dyDescent="0.2">
      <c r="A102" s="47"/>
      <c r="B102" s="56"/>
      <c r="C102" s="47"/>
      <c r="D102" s="47"/>
      <c r="E102" s="111"/>
      <c r="F102" s="67"/>
      <c r="G102" s="14"/>
      <c r="H102" s="14"/>
    </row>
    <row r="103" spans="1:9" ht="25.7" customHeight="1" x14ac:dyDescent="0.2">
      <c r="A103" s="46" t="s">
        <v>54</v>
      </c>
      <c r="B103" s="55" t="s">
        <v>100</v>
      </c>
      <c r="C103" s="46" t="s">
        <v>161</v>
      </c>
      <c r="D103" s="46">
        <v>1</v>
      </c>
      <c r="E103" s="110"/>
      <c r="F103" s="66">
        <f>D103*E103</f>
        <v>0</v>
      </c>
      <c r="G103" s="14"/>
      <c r="H103" s="42" t="str">
        <f>IF(E103="","Vnesi ceno brez senčil!","")</f>
        <v>Vnesi ceno brez senčil!</v>
      </c>
      <c r="I103" s="14"/>
    </row>
    <row r="104" spans="1:9" ht="11.25" x14ac:dyDescent="0.2">
      <c r="A104" s="47"/>
      <c r="B104" s="56"/>
      <c r="C104" s="47"/>
      <c r="D104" s="47"/>
      <c r="E104" s="111"/>
      <c r="F104" s="67"/>
      <c r="G104" s="14"/>
      <c r="H104" s="14"/>
    </row>
    <row r="105" spans="1:9" ht="38.450000000000003" customHeight="1" x14ac:dyDescent="0.2">
      <c r="A105" s="46" t="s">
        <v>55</v>
      </c>
      <c r="B105" s="55" t="s">
        <v>101</v>
      </c>
      <c r="C105" s="46" t="s">
        <v>161</v>
      </c>
      <c r="D105" s="46">
        <v>1</v>
      </c>
      <c r="E105" s="110"/>
      <c r="F105" s="66">
        <f>D105*E105</f>
        <v>0</v>
      </c>
      <c r="G105" s="14"/>
      <c r="H105" s="42" t="str">
        <f>IF(E105="","Vnesi ceno brez senčil!","")</f>
        <v>Vnesi ceno brez senčil!</v>
      </c>
      <c r="I105" s="14"/>
    </row>
    <row r="106" spans="1:9" ht="11.25" x14ac:dyDescent="0.2">
      <c r="A106" s="47"/>
      <c r="B106" s="56"/>
      <c r="C106" s="47"/>
      <c r="D106" s="47"/>
      <c r="E106" s="111"/>
      <c r="F106" s="67"/>
      <c r="G106" s="14"/>
      <c r="H106" s="14"/>
    </row>
    <row r="107" spans="1:9" ht="38.450000000000003" customHeight="1" x14ac:dyDescent="0.2">
      <c r="A107" s="46" t="s">
        <v>63</v>
      </c>
      <c r="B107" s="55" t="s">
        <v>102</v>
      </c>
      <c r="C107" s="46" t="s">
        <v>161</v>
      </c>
      <c r="D107" s="46">
        <v>1</v>
      </c>
      <c r="E107" s="110"/>
      <c r="F107" s="66">
        <f>D107*E107</f>
        <v>0</v>
      </c>
      <c r="G107" s="14"/>
      <c r="H107" s="42" t="str">
        <f>IF(E107="","Vnesi ceno brez senčil!","")</f>
        <v>Vnesi ceno brez senčil!</v>
      </c>
      <c r="I107" s="14"/>
    </row>
    <row r="108" spans="1:9" ht="11.25" x14ac:dyDescent="0.2">
      <c r="A108" s="49"/>
      <c r="B108" s="58"/>
      <c r="C108" s="49"/>
      <c r="D108" s="49"/>
      <c r="E108" s="113"/>
      <c r="F108" s="68"/>
      <c r="G108" s="14"/>
      <c r="H108" s="14"/>
    </row>
    <row r="109" spans="1:9" ht="21.95" customHeight="1" x14ac:dyDescent="0.2">
      <c r="A109" s="44">
        <v>3</v>
      </c>
      <c r="B109" s="53" t="s">
        <v>18</v>
      </c>
      <c r="C109" s="60"/>
      <c r="D109" s="60"/>
      <c r="E109" s="108" t="str">
        <f>IF(F109=0,"/","")</f>
        <v>/</v>
      </c>
      <c r="F109" s="70">
        <f>SUM(F110:F116)</f>
        <v>0</v>
      </c>
      <c r="G109" s="14"/>
    </row>
    <row r="110" spans="1:9" ht="11.25" x14ac:dyDescent="0.2">
      <c r="A110" s="45"/>
      <c r="B110" s="54"/>
      <c r="C110" s="45"/>
      <c r="D110" s="45"/>
      <c r="E110" s="109"/>
      <c r="F110" s="69"/>
      <c r="G110" s="14"/>
      <c r="H110" s="14"/>
    </row>
    <row r="111" spans="1:9" ht="15.2" customHeight="1" x14ac:dyDescent="0.2">
      <c r="A111" s="46" t="s">
        <v>56</v>
      </c>
      <c r="B111" s="55" t="s">
        <v>86</v>
      </c>
      <c r="C111" s="46" t="s">
        <v>160</v>
      </c>
      <c r="D111" s="63">
        <v>34.799999999999997</v>
      </c>
      <c r="E111" s="110"/>
      <c r="F111" s="66">
        <f>D111*E111</f>
        <v>0</v>
      </c>
      <c r="G111" s="14"/>
      <c r="H111" s="42" t="str">
        <f>IF(E111="","Vnesi ceno!","")</f>
        <v>Vnesi ceno!</v>
      </c>
      <c r="I111" s="14"/>
    </row>
    <row r="112" spans="1:9" ht="11.25" x14ac:dyDescent="0.2">
      <c r="A112" s="47"/>
      <c r="B112" s="56"/>
      <c r="C112" s="47"/>
      <c r="D112" s="47"/>
      <c r="E112" s="111"/>
      <c r="F112" s="67"/>
      <c r="G112" s="14"/>
      <c r="H112" s="14"/>
    </row>
    <row r="113" spans="1:9" ht="15.95" customHeight="1" x14ac:dyDescent="0.2">
      <c r="A113" s="14"/>
      <c r="B113" s="57" t="s">
        <v>87</v>
      </c>
      <c r="C113" s="14"/>
      <c r="D113" s="14"/>
      <c r="E113" s="103"/>
      <c r="F113" s="14"/>
    </row>
    <row r="114" spans="1:9" x14ac:dyDescent="0.2">
      <c r="B114" s="14"/>
    </row>
    <row r="115" spans="1:9" ht="15.95" customHeight="1" x14ac:dyDescent="0.2">
      <c r="A115" s="14"/>
      <c r="B115" s="57" t="s">
        <v>88</v>
      </c>
      <c r="C115" s="14"/>
    </row>
    <row r="116" spans="1:9" x14ac:dyDescent="0.2">
      <c r="A116" s="10"/>
      <c r="B116" s="10"/>
      <c r="C116" s="10"/>
      <c r="D116" s="10"/>
      <c r="E116" s="104"/>
      <c r="F116" s="10"/>
    </row>
    <row r="117" spans="1:9" ht="21.95" customHeight="1" x14ac:dyDescent="0.2">
      <c r="A117" s="48">
        <v>4</v>
      </c>
      <c r="B117" s="52" t="s">
        <v>19</v>
      </c>
      <c r="C117" s="61"/>
      <c r="D117" s="61"/>
      <c r="E117" s="112" t="str">
        <f>IF(F117=0,"/","")</f>
        <v>/</v>
      </c>
      <c r="F117" s="71">
        <f>SUM(F118:F124)</f>
        <v>0</v>
      </c>
      <c r="G117" s="14"/>
    </row>
    <row r="118" spans="1:9" ht="11.25" x14ac:dyDescent="0.2">
      <c r="A118" s="45"/>
      <c r="B118" s="54"/>
      <c r="C118" s="45"/>
      <c r="D118" s="45"/>
      <c r="E118" s="109"/>
      <c r="F118" s="69"/>
      <c r="G118" s="14"/>
      <c r="H118" s="14"/>
    </row>
    <row r="119" spans="1:9" ht="15.2" customHeight="1" x14ac:dyDescent="0.2">
      <c r="A119" s="46" t="s">
        <v>57</v>
      </c>
      <c r="B119" s="55" t="s">
        <v>89</v>
      </c>
      <c r="C119" s="46" t="s">
        <v>160</v>
      </c>
      <c r="D119" s="63">
        <v>5.9</v>
      </c>
      <c r="E119" s="110"/>
      <c r="F119" s="66">
        <f>D119*E119</f>
        <v>0</v>
      </c>
      <c r="G119" s="14"/>
      <c r="H119" s="42" t="str">
        <f>IF(E119="","Vnesi ceno!","")</f>
        <v>Vnesi ceno!</v>
      </c>
      <c r="I119" s="14"/>
    </row>
    <row r="120" spans="1:9" ht="11.25" x14ac:dyDescent="0.2">
      <c r="A120" s="47"/>
      <c r="B120" s="56"/>
      <c r="C120" s="47"/>
      <c r="D120" s="47"/>
      <c r="E120" s="111"/>
      <c r="F120" s="67"/>
      <c r="G120" s="14"/>
      <c r="H120" s="14"/>
    </row>
    <row r="121" spans="1:9" ht="15.2" customHeight="1" x14ac:dyDescent="0.2">
      <c r="A121" s="46" t="s">
        <v>58</v>
      </c>
      <c r="B121" s="55" t="s">
        <v>90</v>
      </c>
      <c r="C121" s="46" t="s">
        <v>161</v>
      </c>
      <c r="D121" s="46">
        <v>4</v>
      </c>
      <c r="E121" s="110"/>
      <c r="F121" s="66">
        <f>D121*E121</f>
        <v>0</v>
      </c>
      <c r="G121" s="14"/>
      <c r="H121" s="42" t="str">
        <f>IF(E121="","Vnesi ceno!","")</f>
        <v>Vnesi ceno!</v>
      </c>
      <c r="I121" s="14"/>
    </row>
    <row r="122" spans="1:9" ht="11.25" x14ac:dyDescent="0.2">
      <c r="A122" s="47"/>
      <c r="B122" s="56"/>
      <c r="C122" s="47"/>
      <c r="D122" s="47"/>
      <c r="E122" s="111"/>
      <c r="F122" s="67"/>
      <c r="G122" s="14"/>
      <c r="H122" s="14"/>
    </row>
    <row r="123" spans="1:9" ht="15.2" customHeight="1" x14ac:dyDescent="0.2">
      <c r="A123" s="46" t="s">
        <v>59</v>
      </c>
      <c r="B123" s="55" t="s">
        <v>103</v>
      </c>
      <c r="C123" s="46" t="s">
        <v>162</v>
      </c>
      <c r="D123" s="63">
        <v>9.4499999999999993</v>
      </c>
      <c r="E123" s="110"/>
      <c r="F123" s="66">
        <f>D123*E123</f>
        <v>0</v>
      </c>
      <c r="G123" s="14"/>
      <c r="H123" s="42" t="str">
        <f>IF(E123="","Vnesi ceno!","")</f>
        <v>Vnesi ceno!</v>
      </c>
      <c r="I123" s="14"/>
    </row>
    <row r="124" spans="1:9" ht="11.25" x14ac:dyDescent="0.2">
      <c r="A124" s="49"/>
      <c r="B124" s="58"/>
      <c r="C124" s="49"/>
      <c r="D124" s="49"/>
      <c r="E124" s="113"/>
      <c r="F124" s="68"/>
      <c r="G124" s="14"/>
      <c r="H124" s="14"/>
    </row>
    <row r="125" spans="1:9" ht="21.95" customHeight="1" x14ac:dyDescent="0.2">
      <c r="A125" s="44"/>
      <c r="B125" s="53" t="s">
        <v>104</v>
      </c>
      <c r="C125" s="60"/>
      <c r="D125" s="60"/>
      <c r="E125" s="108"/>
      <c r="F125" s="72">
        <f>F93+F97+F109+F117</f>
        <v>0</v>
      </c>
      <c r="G125" s="14"/>
    </row>
    <row r="126" spans="1:9" ht="34.700000000000003" customHeight="1" x14ac:dyDescent="0.2">
      <c r="A126" s="50" t="s">
        <v>64</v>
      </c>
      <c r="B126" s="53"/>
      <c r="C126" s="53"/>
      <c r="D126" s="53"/>
      <c r="E126" s="114"/>
      <c r="F126" s="50"/>
      <c r="G126" s="14"/>
    </row>
    <row r="127" spans="1:9" ht="15.2" customHeight="1" x14ac:dyDescent="0.2">
      <c r="A127" s="43" t="s">
        <v>50</v>
      </c>
      <c r="B127" s="43" t="s">
        <v>81</v>
      </c>
      <c r="C127" s="43" t="s">
        <v>159</v>
      </c>
      <c r="D127" s="43" t="s">
        <v>163</v>
      </c>
      <c r="E127" s="107" t="s">
        <v>164</v>
      </c>
      <c r="F127" s="64" t="s">
        <v>165</v>
      </c>
      <c r="G127" s="14"/>
    </row>
    <row r="128" spans="1:9" ht="21.95" customHeight="1" x14ac:dyDescent="0.2">
      <c r="A128" s="44">
        <v>1</v>
      </c>
      <c r="B128" s="53" t="s">
        <v>16</v>
      </c>
      <c r="C128" s="60"/>
      <c r="D128" s="60"/>
      <c r="E128" s="108" t="str">
        <f>IF(F128=0,"/","")</f>
        <v>/</v>
      </c>
      <c r="F128" s="70">
        <f>SUM(F129:F131)</f>
        <v>0</v>
      </c>
      <c r="G128" s="14"/>
    </row>
    <row r="129" spans="1:9" ht="11.25" x14ac:dyDescent="0.2">
      <c r="A129" s="45"/>
      <c r="B129" s="54"/>
      <c r="C129" s="45"/>
      <c r="D129" s="45"/>
      <c r="E129" s="109"/>
      <c r="F129" s="69"/>
      <c r="G129" s="14"/>
      <c r="H129" s="14"/>
    </row>
    <row r="130" spans="1:9" ht="15.2" customHeight="1" x14ac:dyDescent="0.2">
      <c r="A130" s="46" t="s">
        <v>51</v>
      </c>
      <c r="B130" s="55" t="s">
        <v>82</v>
      </c>
      <c r="C130" s="46" t="s">
        <v>160</v>
      </c>
      <c r="D130" s="63">
        <v>46.6</v>
      </c>
      <c r="E130" s="110"/>
      <c r="F130" s="66">
        <f>D130*E130</f>
        <v>0</v>
      </c>
      <c r="G130" s="14"/>
      <c r="H130" s="42" t="str">
        <f>IF(E130="","Vnesi ceno!","")</f>
        <v>Vnesi ceno!</v>
      </c>
      <c r="I130" s="14"/>
    </row>
    <row r="131" spans="1:9" ht="11.25" x14ac:dyDescent="0.2">
      <c r="A131" s="49"/>
      <c r="B131" s="58"/>
      <c r="C131" s="49"/>
      <c r="D131" s="49"/>
      <c r="E131" s="113"/>
      <c r="F131" s="68"/>
      <c r="G131" s="14"/>
      <c r="H131" s="14"/>
    </row>
    <row r="132" spans="1:9" ht="21.95" customHeight="1" x14ac:dyDescent="0.2">
      <c r="A132" s="44">
        <v>2</v>
      </c>
      <c r="B132" s="53" t="s">
        <v>17</v>
      </c>
      <c r="C132" s="60"/>
      <c r="D132" s="60"/>
      <c r="E132" s="108" t="str">
        <f>IF(F132=0,"/","")</f>
        <v>/</v>
      </c>
      <c r="F132" s="70">
        <f>SUM(F133:F145)</f>
        <v>0</v>
      </c>
      <c r="G132" s="14"/>
    </row>
    <row r="133" spans="1:9" ht="11.25" x14ac:dyDescent="0.2">
      <c r="A133" s="45"/>
      <c r="B133" s="54"/>
      <c r="C133" s="45"/>
      <c r="D133" s="45"/>
      <c r="E133" s="109"/>
      <c r="F133" s="69"/>
      <c r="G133" s="14"/>
      <c r="H133" s="14"/>
    </row>
    <row r="134" spans="1:9" ht="25.7" customHeight="1" x14ac:dyDescent="0.2">
      <c r="A134" s="46" t="s">
        <v>52</v>
      </c>
      <c r="B134" s="55" t="s">
        <v>105</v>
      </c>
      <c r="C134" s="46" t="s">
        <v>161</v>
      </c>
      <c r="D134" s="46">
        <v>1</v>
      </c>
      <c r="E134" s="110"/>
      <c r="F134" s="66">
        <f>D134*E134</f>
        <v>0</v>
      </c>
      <c r="G134" s="14"/>
      <c r="H134" s="42" t="str">
        <f>IF(E134="","Vnesi ceno brez senčil!","")</f>
        <v>Vnesi ceno brez senčil!</v>
      </c>
      <c r="I134" s="14"/>
    </row>
    <row r="135" spans="1:9" ht="11.25" x14ac:dyDescent="0.2">
      <c r="A135" s="47"/>
      <c r="B135" s="56"/>
      <c r="C135" s="47"/>
      <c r="D135" s="47"/>
      <c r="E135" s="111"/>
      <c r="F135" s="67"/>
      <c r="G135" s="14"/>
      <c r="H135" s="14"/>
    </row>
    <row r="136" spans="1:9" ht="25.7" customHeight="1" x14ac:dyDescent="0.2">
      <c r="A136" s="46" t="s">
        <v>53</v>
      </c>
      <c r="B136" s="55" t="s">
        <v>106</v>
      </c>
      <c r="C136" s="46" t="s">
        <v>161</v>
      </c>
      <c r="D136" s="46">
        <v>1</v>
      </c>
      <c r="E136" s="110"/>
      <c r="F136" s="66">
        <f>D136*E136</f>
        <v>0</v>
      </c>
      <c r="G136" s="14"/>
      <c r="H136" s="42" t="str">
        <f>IF(E136="","Vnesi ceno brez senčil!","")</f>
        <v>Vnesi ceno brez senčil!</v>
      </c>
      <c r="I136" s="14"/>
    </row>
    <row r="137" spans="1:9" ht="11.25" x14ac:dyDescent="0.2">
      <c r="A137" s="47"/>
      <c r="B137" s="56"/>
      <c r="C137" s="47"/>
      <c r="D137" s="47"/>
      <c r="E137" s="111"/>
      <c r="F137" s="67"/>
      <c r="G137" s="14"/>
      <c r="H137" s="14"/>
    </row>
    <row r="138" spans="1:9" ht="25.7" customHeight="1" x14ac:dyDescent="0.2">
      <c r="A138" s="46" t="s">
        <v>54</v>
      </c>
      <c r="B138" s="55" t="s">
        <v>107</v>
      </c>
      <c r="C138" s="46" t="s">
        <v>161</v>
      </c>
      <c r="D138" s="46">
        <v>1</v>
      </c>
      <c r="E138" s="110"/>
      <c r="F138" s="66">
        <f>D138*E138</f>
        <v>0</v>
      </c>
      <c r="G138" s="14"/>
      <c r="H138" s="42" t="str">
        <f>IF(E138="","Vnesi ceno brez senčil!","")</f>
        <v>Vnesi ceno brez senčil!</v>
      </c>
      <c r="I138" s="14"/>
    </row>
    <row r="139" spans="1:9" ht="11.25" x14ac:dyDescent="0.2">
      <c r="A139" s="47"/>
      <c r="B139" s="56"/>
      <c r="C139" s="47"/>
      <c r="D139" s="47"/>
      <c r="E139" s="111"/>
      <c r="F139" s="67"/>
      <c r="G139" s="14"/>
      <c r="H139" s="14"/>
    </row>
    <row r="140" spans="1:9" ht="25.7" customHeight="1" x14ac:dyDescent="0.2">
      <c r="A140" s="46" t="s">
        <v>55</v>
      </c>
      <c r="B140" s="55" t="s">
        <v>108</v>
      </c>
      <c r="C140" s="46" t="s">
        <v>161</v>
      </c>
      <c r="D140" s="46">
        <v>1</v>
      </c>
      <c r="E140" s="110"/>
      <c r="F140" s="66">
        <f>D140*E140</f>
        <v>0</v>
      </c>
      <c r="G140" s="14"/>
      <c r="H140" s="42" t="str">
        <f>IF(E140="","Vnesi ceno brez senčil!","")</f>
        <v>Vnesi ceno brez senčil!</v>
      </c>
      <c r="I140" s="14"/>
    </row>
    <row r="141" spans="1:9" ht="11.25" x14ac:dyDescent="0.2">
      <c r="A141" s="47"/>
      <c r="B141" s="56"/>
      <c r="C141" s="47"/>
      <c r="D141" s="47"/>
      <c r="E141" s="111"/>
      <c r="F141" s="67"/>
      <c r="G141" s="14"/>
      <c r="H141" s="14"/>
    </row>
    <row r="142" spans="1:9" ht="25.7" customHeight="1" x14ac:dyDescent="0.2">
      <c r="A142" s="46" t="s">
        <v>63</v>
      </c>
      <c r="B142" s="55" t="s">
        <v>109</v>
      </c>
      <c r="C142" s="46" t="s">
        <v>161</v>
      </c>
      <c r="D142" s="46">
        <v>1</v>
      </c>
      <c r="E142" s="110"/>
      <c r="F142" s="66">
        <f>D142*E142</f>
        <v>0</v>
      </c>
      <c r="G142" s="14"/>
      <c r="H142" s="42" t="str">
        <f>IF(E142="","Vnesi ceno brez senčil!","")</f>
        <v>Vnesi ceno brez senčil!</v>
      </c>
      <c r="I142" s="14"/>
    </row>
    <row r="143" spans="1:9" ht="11.25" x14ac:dyDescent="0.2">
      <c r="A143" s="47"/>
      <c r="B143" s="56"/>
      <c r="C143" s="47"/>
      <c r="D143" s="47"/>
      <c r="E143" s="111"/>
      <c r="F143" s="67"/>
      <c r="G143" s="14"/>
      <c r="H143" s="14"/>
    </row>
    <row r="144" spans="1:9" ht="25.7" customHeight="1" x14ac:dyDescent="0.2">
      <c r="A144" s="46" t="s">
        <v>65</v>
      </c>
      <c r="B144" s="55" t="s">
        <v>110</v>
      </c>
      <c r="C144" s="46" t="s">
        <v>161</v>
      </c>
      <c r="D144" s="46">
        <v>2</v>
      </c>
      <c r="E144" s="110"/>
      <c r="F144" s="66">
        <f>D144*E144</f>
        <v>0</v>
      </c>
      <c r="G144" s="14"/>
      <c r="H144" s="42" t="str">
        <f>IF(E144="","Vnesi ceno brez senčil!","")</f>
        <v>Vnesi ceno brez senčil!</v>
      </c>
      <c r="I144" s="14"/>
    </row>
    <row r="145" spans="1:9" ht="11.25" x14ac:dyDescent="0.2">
      <c r="A145" s="49"/>
      <c r="B145" s="58"/>
      <c r="C145" s="49"/>
      <c r="D145" s="49"/>
      <c r="E145" s="113"/>
      <c r="F145" s="68"/>
      <c r="G145" s="14"/>
      <c r="H145" s="14"/>
    </row>
    <row r="146" spans="1:9" ht="21.95" customHeight="1" x14ac:dyDescent="0.2">
      <c r="A146" s="44">
        <v>3</v>
      </c>
      <c r="B146" s="53" t="s">
        <v>18</v>
      </c>
      <c r="C146" s="60"/>
      <c r="D146" s="60"/>
      <c r="E146" s="108" t="str">
        <f>IF(F146=0,"/","")</f>
        <v>/</v>
      </c>
      <c r="F146" s="70">
        <f>SUM(F147:F153)</f>
        <v>0</v>
      </c>
      <c r="G146" s="14"/>
    </row>
    <row r="147" spans="1:9" ht="11.25" x14ac:dyDescent="0.2">
      <c r="A147" s="45"/>
      <c r="B147" s="54"/>
      <c r="C147" s="45"/>
      <c r="D147" s="45"/>
      <c r="E147" s="109"/>
      <c r="F147" s="69"/>
      <c r="G147" s="14"/>
      <c r="H147" s="14"/>
    </row>
    <row r="148" spans="1:9" ht="15.2" customHeight="1" x14ac:dyDescent="0.2">
      <c r="A148" s="46" t="s">
        <v>56</v>
      </c>
      <c r="B148" s="55" t="s">
        <v>86</v>
      </c>
      <c r="C148" s="46" t="s">
        <v>160</v>
      </c>
      <c r="D148" s="63">
        <v>46.6</v>
      </c>
      <c r="E148" s="110"/>
      <c r="F148" s="66">
        <f>D148*E148</f>
        <v>0</v>
      </c>
      <c r="G148" s="14"/>
      <c r="H148" s="42" t="str">
        <f>IF(E148="","Vnesi ceno!","")</f>
        <v>Vnesi ceno!</v>
      </c>
      <c r="I148" s="14"/>
    </row>
    <row r="149" spans="1:9" ht="11.25" x14ac:dyDescent="0.2">
      <c r="A149" s="47"/>
      <c r="B149" s="56"/>
      <c r="C149" s="47"/>
      <c r="D149" s="47"/>
      <c r="E149" s="111"/>
      <c r="F149" s="67"/>
      <c r="G149" s="14"/>
      <c r="H149" s="14"/>
    </row>
    <row r="150" spans="1:9" ht="15.95" customHeight="1" x14ac:dyDescent="0.2">
      <c r="A150" s="14"/>
      <c r="B150" s="57" t="s">
        <v>87</v>
      </c>
      <c r="C150" s="14"/>
      <c r="D150" s="14"/>
      <c r="E150" s="103"/>
      <c r="F150" s="14"/>
    </row>
    <row r="151" spans="1:9" x14ac:dyDescent="0.2">
      <c r="B151" s="14"/>
    </row>
    <row r="152" spans="1:9" ht="15.95" customHeight="1" x14ac:dyDescent="0.2">
      <c r="A152" s="14"/>
      <c r="B152" s="57" t="s">
        <v>88</v>
      </c>
      <c r="C152" s="14"/>
    </row>
    <row r="153" spans="1:9" x14ac:dyDescent="0.2">
      <c r="A153" s="10"/>
      <c r="B153" s="10"/>
      <c r="C153" s="10"/>
      <c r="D153" s="10"/>
      <c r="E153" s="104"/>
      <c r="F153" s="10"/>
    </row>
    <row r="154" spans="1:9" ht="21.95" customHeight="1" x14ac:dyDescent="0.2">
      <c r="A154" s="48">
        <v>4</v>
      </c>
      <c r="B154" s="52" t="s">
        <v>19</v>
      </c>
      <c r="C154" s="61"/>
      <c r="D154" s="61"/>
      <c r="E154" s="112" t="str">
        <f>IF(F154=0,"/","")</f>
        <v>/</v>
      </c>
      <c r="F154" s="71">
        <f>SUM(F155:F165)</f>
        <v>0</v>
      </c>
      <c r="G154" s="14"/>
    </row>
    <row r="155" spans="1:9" ht="11.25" x14ac:dyDescent="0.2">
      <c r="A155" s="45"/>
      <c r="B155" s="54"/>
      <c r="C155" s="45"/>
      <c r="D155" s="45"/>
      <c r="E155" s="109"/>
      <c r="F155" s="69"/>
      <c r="G155" s="14"/>
      <c r="H155" s="14"/>
    </row>
    <row r="156" spans="1:9" ht="15.2" customHeight="1" x14ac:dyDescent="0.2">
      <c r="A156" s="46" t="s">
        <v>57</v>
      </c>
      <c r="B156" s="55" t="s">
        <v>89</v>
      </c>
      <c r="C156" s="46" t="s">
        <v>160</v>
      </c>
      <c r="D156" s="63">
        <v>7.1</v>
      </c>
      <c r="E156" s="110"/>
      <c r="F156" s="66">
        <f>D156*E156</f>
        <v>0</v>
      </c>
      <c r="G156" s="14"/>
      <c r="H156" s="42" t="str">
        <f>IF(E156="","Vnesi ceno!","")</f>
        <v>Vnesi ceno!</v>
      </c>
      <c r="I156" s="14"/>
    </row>
    <row r="157" spans="1:9" ht="11.25" x14ac:dyDescent="0.2">
      <c r="A157" s="47"/>
      <c r="B157" s="56"/>
      <c r="C157" s="47"/>
      <c r="D157" s="47"/>
      <c r="E157" s="111"/>
      <c r="F157" s="67"/>
      <c r="G157" s="14"/>
      <c r="H157" s="14"/>
    </row>
    <row r="158" spans="1:9" ht="15.2" customHeight="1" x14ac:dyDescent="0.2">
      <c r="A158" s="46" t="s">
        <v>58</v>
      </c>
      <c r="B158" s="55" t="s">
        <v>90</v>
      </c>
      <c r="C158" s="46" t="s">
        <v>161</v>
      </c>
      <c r="D158" s="46">
        <v>4</v>
      </c>
      <c r="E158" s="110"/>
      <c r="F158" s="66">
        <f>D158*E158</f>
        <v>0</v>
      </c>
      <c r="G158" s="14"/>
      <c r="H158" s="42" t="str">
        <f>IF(E158="","Vnesi ceno!","")</f>
        <v>Vnesi ceno!</v>
      </c>
      <c r="I158" s="14"/>
    </row>
    <row r="159" spans="1:9" ht="11.25" x14ac:dyDescent="0.2">
      <c r="A159" s="47"/>
      <c r="B159" s="56"/>
      <c r="C159" s="47"/>
      <c r="D159" s="47"/>
      <c r="E159" s="111"/>
      <c r="F159" s="67"/>
      <c r="G159" s="14"/>
      <c r="H159" s="14"/>
    </row>
    <row r="160" spans="1:9" ht="15.2" customHeight="1" x14ac:dyDescent="0.2">
      <c r="A160" s="46" t="s">
        <v>59</v>
      </c>
      <c r="B160" s="55" t="s">
        <v>91</v>
      </c>
      <c r="C160" s="46" t="s">
        <v>162</v>
      </c>
      <c r="D160" s="63">
        <v>18.739999999999998</v>
      </c>
      <c r="E160" s="110"/>
      <c r="F160" s="66">
        <f>D160*E160</f>
        <v>0</v>
      </c>
      <c r="G160" s="14"/>
      <c r="H160" s="42" t="str">
        <f>IF(E160="","Vnesi ceno!","")</f>
        <v>Vnesi ceno!</v>
      </c>
      <c r="I160" s="14"/>
    </row>
    <row r="161" spans="1:9" ht="11.25" x14ac:dyDescent="0.2">
      <c r="A161" s="47"/>
      <c r="B161" s="56"/>
      <c r="C161" s="47"/>
      <c r="D161" s="47"/>
      <c r="E161" s="111"/>
      <c r="F161" s="67"/>
      <c r="G161" s="14"/>
      <c r="H161" s="14"/>
    </row>
    <row r="162" spans="1:9" ht="15.2" customHeight="1" x14ac:dyDescent="0.2">
      <c r="A162" s="46" t="s">
        <v>60</v>
      </c>
      <c r="B162" s="55" t="s">
        <v>103</v>
      </c>
      <c r="C162" s="46" t="s">
        <v>162</v>
      </c>
      <c r="D162" s="63">
        <v>18.739999999999998</v>
      </c>
      <c r="E162" s="110"/>
      <c r="F162" s="66">
        <f>D162*E162</f>
        <v>0</v>
      </c>
      <c r="G162" s="14"/>
      <c r="H162" s="42" t="str">
        <f>IF(E162="","Vnesi ceno!","")</f>
        <v>Vnesi ceno!</v>
      </c>
      <c r="I162" s="14"/>
    </row>
    <row r="163" spans="1:9" ht="11.25" x14ac:dyDescent="0.2">
      <c r="A163" s="47"/>
      <c r="B163" s="56"/>
      <c r="C163" s="47"/>
      <c r="D163" s="47"/>
      <c r="E163" s="111"/>
      <c r="F163" s="67"/>
      <c r="G163" s="14"/>
      <c r="H163" s="14"/>
    </row>
    <row r="164" spans="1:9" ht="15.2" customHeight="1" x14ac:dyDescent="0.2">
      <c r="A164" s="46" t="s">
        <v>66</v>
      </c>
      <c r="B164" s="55" t="s">
        <v>111</v>
      </c>
      <c r="C164" s="46" t="s">
        <v>161</v>
      </c>
      <c r="D164" s="46">
        <v>7</v>
      </c>
      <c r="E164" s="110"/>
      <c r="F164" s="66">
        <f>D164*E164</f>
        <v>0</v>
      </c>
      <c r="G164" s="14"/>
      <c r="H164" s="42" t="str">
        <f>IF(E164="","Vnesi ceno!","")</f>
        <v>Vnesi ceno!</v>
      </c>
      <c r="I164" s="14"/>
    </row>
    <row r="165" spans="1:9" ht="11.25" x14ac:dyDescent="0.2">
      <c r="A165" s="49"/>
      <c r="B165" s="58"/>
      <c r="C165" s="49"/>
      <c r="D165" s="49"/>
      <c r="E165" s="113"/>
      <c r="F165" s="68"/>
      <c r="G165" s="14"/>
      <c r="H165" s="14"/>
    </row>
    <row r="166" spans="1:9" ht="21.95" customHeight="1" x14ac:dyDescent="0.2">
      <c r="A166" s="44"/>
      <c r="B166" s="53" t="s">
        <v>112</v>
      </c>
      <c r="C166" s="60"/>
      <c r="D166" s="60"/>
      <c r="E166" s="108"/>
      <c r="F166" s="72">
        <f>F128+F132+F146+F154</f>
        <v>0</v>
      </c>
      <c r="G166" s="14"/>
    </row>
    <row r="167" spans="1:9" ht="34.700000000000003" customHeight="1" x14ac:dyDescent="0.2">
      <c r="A167" s="50" t="s">
        <v>67</v>
      </c>
      <c r="B167" s="53"/>
      <c r="C167" s="53"/>
      <c r="D167" s="53"/>
      <c r="E167" s="114"/>
      <c r="F167" s="50"/>
      <c r="G167" s="14"/>
    </row>
    <row r="168" spans="1:9" ht="15.2" customHeight="1" x14ac:dyDescent="0.2">
      <c r="A168" s="43" t="s">
        <v>50</v>
      </c>
      <c r="B168" s="43" t="s">
        <v>81</v>
      </c>
      <c r="C168" s="43" t="s">
        <v>159</v>
      </c>
      <c r="D168" s="43" t="s">
        <v>163</v>
      </c>
      <c r="E168" s="107" t="s">
        <v>164</v>
      </c>
      <c r="F168" s="64" t="s">
        <v>165</v>
      </c>
      <c r="G168" s="14"/>
    </row>
    <row r="169" spans="1:9" ht="21.95" customHeight="1" x14ac:dyDescent="0.2">
      <c r="A169" s="44">
        <v>1</v>
      </c>
      <c r="B169" s="53" t="s">
        <v>16</v>
      </c>
      <c r="C169" s="60"/>
      <c r="D169" s="60"/>
      <c r="E169" s="108" t="str">
        <f>IF(F169=0,"/","")</f>
        <v>/</v>
      </c>
      <c r="F169" s="70">
        <f>SUM(F170:F172)</f>
        <v>0</v>
      </c>
      <c r="G169" s="14"/>
    </row>
    <row r="170" spans="1:9" ht="11.25" x14ac:dyDescent="0.2">
      <c r="A170" s="45"/>
      <c r="B170" s="54"/>
      <c r="C170" s="45"/>
      <c r="D170" s="45"/>
      <c r="E170" s="109"/>
      <c r="F170" s="69"/>
      <c r="G170" s="14"/>
      <c r="H170" s="14"/>
    </row>
    <row r="171" spans="1:9" ht="15.2" customHeight="1" x14ac:dyDescent="0.2">
      <c r="A171" s="46" t="s">
        <v>51</v>
      </c>
      <c r="B171" s="55" t="s">
        <v>82</v>
      </c>
      <c r="C171" s="46" t="s">
        <v>160</v>
      </c>
      <c r="D171" s="63">
        <v>10.9</v>
      </c>
      <c r="E171" s="110"/>
      <c r="F171" s="66">
        <f>D171*E171</f>
        <v>0</v>
      </c>
      <c r="G171" s="14"/>
      <c r="H171" s="42" t="str">
        <f>IF(E171="","Vnesi ceno!","")</f>
        <v>Vnesi ceno!</v>
      </c>
      <c r="I171" s="14"/>
    </row>
    <row r="172" spans="1:9" ht="11.25" x14ac:dyDescent="0.2">
      <c r="A172" s="49"/>
      <c r="B172" s="58"/>
      <c r="C172" s="49"/>
      <c r="D172" s="49"/>
      <c r="E172" s="113"/>
      <c r="F172" s="68"/>
      <c r="G172" s="14"/>
      <c r="H172" s="14"/>
    </row>
    <row r="173" spans="1:9" ht="21.95" customHeight="1" x14ac:dyDescent="0.2">
      <c r="A173" s="44">
        <v>2</v>
      </c>
      <c r="B173" s="53" t="s">
        <v>17</v>
      </c>
      <c r="C173" s="60"/>
      <c r="D173" s="60"/>
      <c r="E173" s="108" t="str">
        <f>IF(F173=0,"/","")</f>
        <v>/</v>
      </c>
      <c r="F173" s="70">
        <f>SUM(F174:F178)</f>
        <v>0</v>
      </c>
      <c r="G173" s="14"/>
    </row>
    <row r="174" spans="1:9" ht="11.25" x14ac:dyDescent="0.2">
      <c r="A174" s="45"/>
      <c r="B174" s="54"/>
      <c r="C174" s="45"/>
      <c r="D174" s="45"/>
      <c r="E174" s="109"/>
      <c r="F174" s="69"/>
      <c r="G174" s="14"/>
      <c r="H174" s="14"/>
    </row>
    <row r="175" spans="1:9" ht="25.7" customHeight="1" x14ac:dyDescent="0.2">
      <c r="A175" s="46" t="s">
        <v>52</v>
      </c>
      <c r="B175" s="55" t="s">
        <v>113</v>
      </c>
      <c r="C175" s="46" t="s">
        <v>161</v>
      </c>
      <c r="D175" s="46">
        <v>1</v>
      </c>
      <c r="E175" s="110"/>
      <c r="F175" s="66">
        <f>D175*E175</f>
        <v>0</v>
      </c>
      <c r="G175" s="14"/>
      <c r="H175" s="42" t="str">
        <f>IF(E175="","Vnesi ceno brez senčil!","")</f>
        <v>Vnesi ceno brez senčil!</v>
      </c>
      <c r="I175" s="14"/>
    </row>
    <row r="176" spans="1:9" ht="11.25" x14ac:dyDescent="0.2">
      <c r="A176" s="47"/>
      <c r="B176" s="56"/>
      <c r="C176" s="47"/>
      <c r="D176" s="47"/>
      <c r="E176" s="111"/>
      <c r="F176" s="67"/>
      <c r="G176" s="14"/>
      <c r="H176" s="14"/>
    </row>
    <row r="177" spans="1:9" ht="25.7" customHeight="1" x14ac:dyDescent="0.2">
      <c r="A177" s="46" t="s">
        <v>53</v>
      </c>
      <c r="B177" s="55" t="s">
        <v>114</v>
      </c>
      <c r="C177" s="46" t="s">
        <v>161</v>
      </c>
      <c r="D177" s="46">
        <v>1</v>
      </c>
      <c r="E177" s="110"/>
      <c r="F177" s="66">
        <f>D177*E177</f>
        <v>0</v>
      </c>
      <c r="G177" s="14"/>
      <c r="H177" s="42" t="str">
        <f>IF(E177="","Vnesi ceno brez senčil!","")</f>
        <v>Vnesi ceno brez senčil!</v>
      </c>
      <c r="I177" s="14"/>
    </row>
    <row r="178" spans="1:9" ht="11.25" x14ac:dyDescent="0.2">
      <c r="A178" s="49"/>
      <c r="B178" s="58"/>
      <c r="C178" s="49"/>
      <c r="D178" s="49"/>
      <c r="E178" s="113"/>
      <c r="F178" s="68"/>
      <c r="G178" s="14"/>
      <c r="H178" s="14"/>
    </row>
    <row r="179" spans="1:9" ht="21.95" customHeight="1" x14ac:dyDescent="0.2">
      <c r="A179" s="44">
        <v>3</v>
      </c>
      <c r="B179" s="53" t="s">
        <v>18</v>
      </c>
      <c r="C179" s="60"/>
      <c r="D179" s="60"/>
      <c r="E179" s="108" t="str">
        <f>IF(F179=0,"/","")</f>
        <v>/</v>
      </c>
      <c r="F179" s="70">
        <f>SUM(F180:F186)</f>
        <v>0</v>
      </c>
      <c r="G179" s="14"/>
    </row>
    <row r="180" spans="1:9" ht="11.25" x14ac:dyDescent="0.2">
      <c r="A180" s="45"/>
      <c r="B180" s="54"/>
      <c r="C180" s="45"/>
      <c r="D180" s="45"/>
      <c r="E180" s="109"/>
      <c r="F180" s="69"/>
      <c r="G180" s="14"/>
      <c r="H180" s="14"/>
    </row>
    <row r="181" spans="1:9" ht="15.2" customHeight="1" x14ac:dyDescent="0.2">
      <c r="A181" s="46" t="s">
        <v>56</v>
      </c>
      <c r="B181" s="55" t="s">
        <v>86</v>
      </c>
      <c r="C181" s="46" t="s">
        <v>160</v>
      </c>
      <c r="D181" s="63">
        <v>10.9</v>
      </c>
      <c r="E181" s="110"/>
      <c r="F181" s="66">
        <f>D181*E181</f>
        <v>0</v>
      </c>
      <c r="G181" s="14"/>
      <c r="H181" s="42" t="str">
        <f>IF(E181="","Vnesi ceno!","")</f>
        <v>Vnesi ceno!</v>
      </c>
      <c r="I181" s="14"/>
    </row>
    <row r="182" spans="1:9" ht="11.25" x14ac:dyDescent="0.2">
      <c r="A182" s="47"/>
      <c r="B182" s="56"/>
      <c r="C182" s="47"/>
      <c r="D182" s="47"/>
      <c r="E182" s="111"/>
      <c r="F182" s="67"/>
      <c r="G182" s="14"/>
      <c r="H182" s="14"/>
    </row>
    <row r="183" spans="1:9" ht="15.95" customHeight="1" x14ac:dyDescent="0.2">
      <c r="A183" s="14"/>
      <c r="B183" s="57" t="s">
        <v>87</v>
      </c>
      <c r="C183" s="14"/>
      <c r="D183" s="14"/>
      <c r="E183" s="103"/>
      <c r="F183" s="14"/>
    </row>
    <row r="184" spans="1:9" x14ac:dyDescent="0.2">
      <c r="B184" s="14"/>
    </row>
    <row r="185" spans="1:9" ht="15.95" customHeight="1" x14ac:dyDescent="0.2">
      <c r="A185" s="14"/>
      <c r="B185" s="57" t="s">
        <v>88</v>
      </c>
      <c r="C185" s="14"/>
    </row>
    <row r="186" spans="1:9" x14ac:dyDescent="0.2">
      <c r="A186" s="10"/>
      <c r="B186" s="10"/>
      <c r="C186" s="10"/>
      <c r="D186" s="10"/>
      <c r="E186" s="104"/>
      <c r="F186" s="10"/>
    </row>
    <row r="187" spans="1:9" ht="21.95" customHeight="1" x14ac:dyDescent="0.2">
      <c r="A187" s="48">
        <v>4</v>
      </c>
      <c r="B187" s="52" t="s">
        <v>19</v>
      </c>
      <c r="C187" s="61"/>
      <c r="D187" s="61"/>
      <c r="E187" s="112" t="str">
        <f>IF(F187=0,"/","")</f>
        <v>/</v>
      </c>
      <c r="F187" s="71">
        <f>SUM(F188:F196)</f>
        <v>0</v>
      </c>
      <c r="G187" s="14"/>
    </row>
    <row r="188" spans="1:9" ht="11.25" x14ac:dyDescent="0.2">
      <c r="A188" s="45"/>
      <c r="B188" s="54"/>
      <c r="C188" s="45"/>
      <c r="D188" s="45"/>
      <c r="E188" s="109"/>
      <c r="F188" s="69"/>
      <c r="G188" s="14"/>
      <c r="H188" s="14"/>
    </row>
    <row r="189" spans="1:9" ht="15.2" customHeight="1" x14ac:dyDescent="0.2">
      <c r="A189" s="46" t="s">
        <v>57</v>
      </c>
      <c r="B189" s="55" t="s">
        <v>89</v>
      </c>
      <c r="C189" s="46" t="s">
        <v>160</v>
      </c>
      <c r="D189" s="63">
        <v>1.1000000000000001</v>
      </c>
      <c r="E189" s="110"/>
      <c r="F189" s="66">
        <f>D189*E189</f>
        <v>0</v>
      </c>
      <c r="G189" s="14"/>
      <c r="H189" s="42" t="str">
        <f>IF(E189="","Vnesi ceno!","")</f>
        <v>Vnesi ceno!</v>
      </c>
      <c r="I189" s="14"/>
    </row>
    <row r="190" spans="1:9" ht="11.25" x14ac:dyDescent="0.2">
      <c r="A190" s="47"/>
      <c r="B190" s="56"/>
      <c r="C190" s="47"/>
      <c r="D190" s="47"/>
      <c r="E190" s="111"/>
      <c r="F190" s="67"/>
      <c r="G190" s="14"/>
      <c r="H190" s="14"/>
    </row>
    <row r="191" spans="1:9" ht="15.2" customHeight="1" x14ac:dyDescent="0.2">
      <c r="A191" s="46" t="s">
        <v>58</v>
      </c>
      <c r="B191" s="55" t="s">
        <v>90</v>
      </c>
      <c r="C191" s="46" t="s">
        <v>161</v>
      </c>
      <c r="D191" s="46">
        <v>1</v>
      </c>
      <c r="E191" s="110"/>
      <c r="F191" s="66">
        <f>D191*E191</f>
        <v>0</v>
      </c>
      <c r="G191" s="14"/>
      <c r="H191" s="42" t="str">
        <f>IF(E191="","Vnesi ceno!","")</f>
        <v>Vnesi ceno!</v>
      </c>
      <c r="I191" s="14"/>
    </row>
    <row r="192" spans="1:9" ht="11.25" x14ac:dyDescent="0.2">
      <c r="A192" s="47"/>
      <c r="B192" s="56"/>
      <c r="C192" s="47"/>
      <c r="D192" s="47"/>
      <c r="E192" s="111"/>
      <c r="F192" s="67"/>
      <c r="G192" s="14"/>
      <c r="H192" s="14"/>
    </row>
    <row r="193" spans="1:9" ht="15.2" customHeight="1" x14ac:dyDescent="0.2">
      <c r="A193" s="46" t="s">
        <v>59</v>
      </c>
      <c r="B193" s="55" t="s">
        <v>115</v>
      </c>
      <c r="C193" s="46" t="s">
        <v>160</v>
      </c>
      <c r="D193" s="63">
        <v>1.1000000000000001</v>
      </c>
      <c r="E193" s="110"/>
      <c r="F193" s="66">
        <f>D193*E193</f>
        <v>0</v>
      </c>
      <c r="G193" s="14"/>
      <c r="H193" s="42" t="str">
        <f>IF(E193="","Vnesi ceno!","")</f>
        <v>Vnesi ceno!</v>
      </c>
      <c r="I193" s="14"/>
    </row>
    <row r="194" spans="1:9" ht="11.25" x14ac:dyDescent="0.2">
      <c r="A194" s="47"/>
      <c r="B194" s="56"/>
      <c r="C194" s="47"/>
      <c r="D194" s="47"/>
      <c r="E194" s="111"/>
      <c r="F194" s="67"/>
      <c r="G194" s="14"/>
      <c r="H194" s="14"/>
    </row>
    <row r="195" spans="1:9" ht="15.2" customHeight="1" x14ac:dyDescent="0.2">
      <c r="A195" s="46" t="s">
        <v>60</v>
      </c>
      <c r="B195" s="55" t="s">
        <v>116</v>
      </c>
      <c r="C195" s="46" t="s">
        <v>161</v>
      </c>
      <c r="D195" s="46">
        <v>1</v>
      </c>
      <c r="E195" s="110"/>
      <c r="F195" s="66">
        <f>D195*E195</f>
        <v>0</v>
      </c>
      <c r="G195" s="14"/>
      <c r="H195" s="42" t="str">
        <f>IF(E195="","Vnesi ceno!","")</f>
        <v>Vnesi ceno!</v>
      </c>
      <c r="I195" s="14"/>
    </row>
    <row r="196" spans="1:9" ht="11.25" x14ac:dyDescent="0.2">
      <c r="A196" s="49"/>
      <c r="B196" s="58"/>
      <c r="C196" s="49"/>
      <c r="D196" s="49"/>
      <c r="E196" s="113"/>
      <c r="F196" s="68"/>
      <c r="G196" s="14"/>
      <c r="H196" s="14"/>
    </row>
    <row r="197" spans="1:9" ht="21.95" customHeight="1" x14ac:dyDescent="0.2">
      <c r="A197" s="44"/>
      <c r="B197" s="53" t="s">
        <v>117</v>
      </c>
      <c r="C197" s="60"/>
      <c r="D197" s="60"/>
      <c r="E197" s="108"/>
      <c r="F197" s="72">
        <f>F169+F173+F179+F187</f>
        <v>0</v>
      </c>
      <c r="G197" s="14"/>
    </row>
    <row r="198" spans="1:9" ht="34.700000000000003" customHeight="1" x14ac:dyDescent="0.2">
      <c r="A198" s="50" t="s">
        <v>68</v>
      </c>
      <c r="B198" s="53"/>
      <c r="C198" s="53"/>
      <c r="D198" s="53"/>
      <c r="E198" s="114"/>
      <c r="F198" s="50"/>
      <c r="G198" s="14"/>
    </row>
    <row r="199" spans="1:9" ht="15.2" customHeight="1" x14ac:dyDescent="0.2">
      <c r="A199" s="43" t="s">
        <v>50</v>
      </c>
      <c r="B199" s="43" t="s">
        <v>81</v>
      </c>
      <c r="C199" s="43" t="s">
        <v>159</v>
      </c>
      <c r="D199" s="43" t="s">
        <v>163</v>
      </c>
      <c r="E199" s="107" t="s">
        <v>164</v>
      </c>
      <c r="F199" s="64" t="s">
        <v>165</v>
      </c>
      <c r="G199" s="14"/>
    </row>
    <row r="200" spans="1:9" ht="21.95" customHeight="1" x14ac:dyDescent="0.2">
      <c r="A200" s="44">
        <v>1</v>
      </c>
      <c r="B200" s="53" t="s">
        <v>16</v>
      </c>
      <c r="C200" s="60"/>
      <c r="D200" s="60"/>
      <c r="E200" s="108" t="str">
        <f>IF(F200=0,"/","")</f>
        <v>/</v>
      </c>
      <c r="F200" s="70">
        <f>SUM(F201:F203)</f>
        <v>0</v>
      </c>
      <c r="G200" s="14"/>
    </row>
    <row r="201" spans="1:9" ht="11.25" x14ac:dyDescent="0.2">
      <c r="A201" s="45"/>
      <c r="B201" s="54"/>
      <c r="C201" s="45"/>
      <c r="D201" s="45"/>
      <c r="E201" s="109"/>
      <c r="F201" s="69"/>
      <c r="G201" s="14"/>
      <c r="H201" s="14"/>
    </row>
    <row r="202" spans="1:9" ht="15.2" customHeight="1" x14ac:dyDescent="0.2">
      <c r="A202" s="46" t="s">
        <v>51</v>
      </c>
      <c r="B202" s="55" t="s">
        <v>82</v>
      </c>
      <c r="C202" s="46" t="s">
        <v>160</v>
      </c>
      <c r="D202" s="63">
        <v>92.2</v>
      </c>
      <c r="E202" s="110"/>
      <c r="F202" s="66">
        <f>D202*E202</f>
        <v>0</v>
      </c>
      <c r="G202" s="14"/>
      <c r="H202" s="42" t="str">
        <f>IF(E202="","Vnesi ceno!","")</f>
        <v>Vnesi ceno!</v>
      </c>
      <c r="I202" s="14"/>
    </row>
    <row r="203" spans="1:9" ht="11.25" x14ac:dyDescent="0.2">
      <c r="A203" s="49"/>
      <c r="B203" s="58"/>
      <c r="C203" s="49"/>
      <c r="D203" s="49"/>
      <c r="E203" s="113"/>
      <c r="F203" s="68"/>
      <c r="G203" s="14"/>
      <c r="H203" s="14"/>
    </row>
    <row r="204" spans="1:9" ht="21.95" customHeight="1" x14ac:dyDescent="0.2">
      <c r="A204" s="44">
        <v>2</v>
      </c>
      <c r="B204" s="53" t="s">
        <v>17</v>
      </c>
      <c r="C204" s="60"/>
      <c r="D204" s="60"/>
      <c r="E204" s="108" t="str">
        <f>IF(F204=0,"/","")</f>
        <v>/</v>
      </c>
      <c r="F204" s="70">
        <f>SUM(F205:F213)</f>
        <v>0</v>
      </c>
      <c r="G204" s="14"/>
    </row>
    <row r="205" spans="1:9" ht="11.25" x14ac:dyDescent="0.2">
      <c r="A205" s="45"/>
      <c r="B205" s="54"/>
      <c r="C205" s="45"/>
      <c r="D205" s="45"/>
      <c r="E205" s="109"/>
      <c r="F205" s="69"/>
      <c r="G205" s="14"/>
      <c r="H205" s="14"/>
    </row>
    <row r="206" spans="1:9" ht="25.7" customHeight="1" x14ac:dyDescent="0.2">
      <c r="A206" s="46" t="s">
        <v>52</v>
      </c>
      <c r="B206" s="55" t="s">
        <v>118</v>
      </c>
      <c r="C206" s="46" t="s">
        <v>161</v>
      </c>
      <c r="D206" s="46">
        <v>3</v>
      </c>
      <c r="E206" s="110"/>
      <c r="F206" s="66">
        <f>D206*E206</f>
        <v>0</v>
      </c>
      <c r="G206" s="14"/>
      <c r="H206" s="42" t="str">
        <f>IF(E206="","Vnesi ceno brez senčil!","")</f>
        <v>Vnesi ceno brez senčil!</v>
      </c>
      <c r="I206" s="14"/>
    </row>
    <row r="207" spans="1:9" ht="11.25" x14ac:dyDescent="0.2">
      <c r="A207" s="47"/>
      <c r="B207" s="56"/>
      <c r="C207" s="47"/>
      <c r="D207" s="47"/>
      <c r="E207" s="111"/>
      <c r="F207" s="67"/>
      <c r="G207" s="14"/>
      <c r="H207" s="14"/>
    </row>
    <row r="208" spans="1:9" ht="25.7" customHeight="1" x14ac:dyDescent="0.2">
      <c r="A208" s="46" t="s">
        <v>53</v>
      </c>
      <c r="B208" s="55" t="s">
        <v>119</v>
      </c>
      <c r="C208" s="46" t="s">
        <v>161</v>
      </c>
      <c r="D208" s="46">
        <v>3</v>
      </c>
      <c r="E208" s="110"/>
      <c r="F208" s="66">
        <f>D208*E208</f>
        <v>0</v>
      </c>
      <c r="G208" s="14"/>
      <c r="H208" s="42" t="str">
        <f>IF(E208="","Vnesi ceno brez senčil!","")</f>
        <v>Vnesi ceno brez senčil!</v>
      </c>
      <c r="I208" s="14"/>
    </row>
    <row r="209" spans="1:9" ht="11.25" x14ac:dyDescent="0.2">
      <c r="A209" s="47"/>
      <c r="B209" s="56"/>
      <c r="C209" s="47"/>
      <c r="D209" s="47"/>
      <c r="E209" s="111"/>
      <c r="F209" s="67"/>
      <c r="G209" s="14"/>
      <c r="H209" s="14"/>
    </row>
    <row r="210" spans="1:9" ht="25.7" customHeight="1" x14ac:dyDescent="0.2">
      <c r="A210" s="46" t="s">
        <v>54</v>
      </c>
      <c r="B210" s="55" t="s">
        <v>120</v>
      </c>
      <c r="C210" s="46" t="s">
        <v>161</v>
      </c>
      <c r="D210" s="46">
        <v>8</v>
      </c>
      <c r="E210" s="110"/>
      <c r="F210" s="66">
        <f>D210*E210</f>
        <v>0</v>
      </c>
      <c r="G210" s="14"/>
      <c r="H210" s="42" t="str">
        <f>IF(E210="","Vnesi ceno brez senčil!","")</f>
        <v>Vnesi ceno brez senčil!</v>
      </c>
      <c r="I210" s="14"/>
    </row>
    <row r="211" spans="1:9" ht="11.25" x14ac:dyDescent="0.2">
      <c r="A211" s="47"/>
      <c r="B211" s="56"/>
      <c r="C211" s="47"/>
      <c r="D211" s="47"/>
      <c r="E211" s="111"/>
      <c r="F211" s="67"/>
      <c r="G211" s="14"/>
      <c r="H211" s="14"/>
    </row>
    <row r="212" spans="1:9" ht="25.7" customHeight="1" x14ac:dyDescent="0.2">
      <c r="A212" s="46" t="s">
        <v>55</v>
      </c>
      <c r="B212" s="55" t="s">
        <v>121</v>
      </c>
      <c r="C212" s="46" t="s">
        <v>161</v>
      </c>
      <c r="D212" s="46">
        <v>1</v>
      </c>
      <c r="E212" s="110"/>
      <c r="F212" s="66">
        <f>D212*E212</f>
        <v>0</v>
      </c>
      <c r="G212" s="14"/>
      <c r="H212" s="42" t="str">
        <f>IF(E212="","Vnesi ceno brez senčil!","")</f>
        <v>Vnesi ceno brez senčil!</v>
      </c>
      <c r="I212" s="14"/>
    </row>
    <row r="213" spans="1:9" ht="11.25" x14ac:dyDescent="0.2">
      <c r="A213" s="49"/>
      <c r="B213" s="58"/>
      <c r="C213" s="49"/>
      <c r="D213" s="49"/>
      <c r="E213" s="113"/>
      <c r="F213" s="68"/>
      <c r="G213" s="14"/>
      <c r="H213" s="14"/>
    </row>
    <row r="214" spans="1:9" ht="21.95" customHeight="1" x14ac:dyDescent="0.2">
      <c r="A214" s="44">
        <v>3</v>
      </c>
      <c r="B214" s="53" t="s">
        <v>18</v>
      </c>
      <c r="C214" s="60"/>
      <c r="D214" s="60"/>
      <c r="E214" s="108" t="str">
        <f>IF(F214=0,"/","")</f>
        <v>/</v>
      </c>
      <c r="F214" s="70">
        <f>SUM(F215:F221)</f>
        <v>0</v>
      </c>
      <c r="G214" s="14"/>
    </row>
    <row r="215" spans="1:9" ht="11.25" x14ac:dyDescent="0.2">
      <c r="A215" s="45"/>
      <c r="B215" s="54"/>
      <c r="C215" s="45"/>
      <c r="D215" s="45"/>
      <c r="E215" s="109"/>
      <c r="F215" s="69"/>
      <c r="G215" s="14"/>
      <c r="H215" s="14"/>
    </row>
    <row r="216" spans="1:9" ht="25.7" customHeight="1" x14ac:dyDescent="0.2">
      <c r="A216" s="46" t="s">
        <v>56</v>
      </c>
      <c r="B216" s="55" t="s">
        <v>122</v>
      </c>
      <c r="C216" s="46" t="s">
        <v>160</v>
      </c>
      <c r="D216" s="63">
        <v>92.2</v>
      </c>
      <c r="E216" s="110"/>
      <c r="F216" s="66">
        <f>D216*E216</f>
        <v>0</v>
      </c>
      <c r="G216" s="14"/>
      <c r="H216" s="42" t="str">
        <f>IF(E216="","Vnesi ceno!","")</f>
        <v>Vnesi ceno!</v>
      </c>
      <c r="I216" s="14"/>
    </row>
    <row r="217" spans="1:9" ht="11.25" x14ac:dyDescent="0.2">
      <c r="A217" s="47"/>
      <c r="B217" s="56"/>
      <c r="C217" s="47"/>
      <c r="D217" s="47"/>
      <c r="E217" s="111"/>
      <c r="F217" s="67"/>
      <c r="G217" s="14"/>
      <c r="H217" s="14"/>
    </row>
    <row r="218" spans="1:9" ht="15.95" customHeight="1" x14ac:dyDescent="0.2">
      <c r="A218" s="14"/>
      <c r="B218" s="57" t="s">
        <v>87</v>
      </c>
      <c r="C218" s="14"/>
      <c r="D218" s="14"/>
      <c r="E218" s="103"/>
      <c r="F218" s="14"/>
    </row>
    <row r="219" spans="1:9" x14ac:dyDescent="0.2">
      <c r="B219" s="14"/>
    </row>
    <row r="220" spans="1:9" ht="15.95" customHeight="1" x14ac:dyDescent="0.2">
      <c r="A220" s="14"/>
      <c r="B220" s="57" t="s">
        <v>88</v>
      </c>
      <c r="C220" s="14"/>
    </row>
    <row r="221" spans="1:9" x14ac:dyDescent="0.2">
      <c r="A221" s="10"/>
      <c r="B221" s="10"/>
      <c r="C221" s="10"/>
      <c r="D221" s="10"/>
      <c r="E221" s="104"/>
      <c r="F221" s="10"/>
    </row>
    <row r="222" spans="1:9" ht="21.95" customHeight="1" x14ac:dyDescent="0.2">
      <c r="A222" s="48">
        <v>4</v>
      </c>
      <c r="B222" s="52" t="s">
        <v>19</v>
      </c>
      <c r="C222" s="61"/>
      <c r="D222" s="61"/>
      <c r="E222" s="112" t="str">
        <f>IF(F222=0,"/","")</f>
        <v>/</v>
      </c>
      <c r="F222" s="71">
        <f>SUM(F223:F229)</f>
        <v>0</v>
      </c>
      <c r="G222" s="14"/>
    </row>
    <row r="223" spans="1:9" ht="11.25" x14ac:dyDescent="0.2">
      <c r="A223" s="45"/>
      <c r="B223" s="54"/>
      <c r="C223" s="45"/>
      <c r="D223" s="45"/>
      <c r="E223" s="109"/>
      <c r="F223" s="69"/>
      <c r="G223" s="14"/>
      <c r="H223" s="14"/>
    </row>
    <row r="224" spans="1:9" ht="15.2" customHeight="1" x14ac:dyDescent="0.2">
      <c r="A224" s="46" t="s">
        <v>57</v>
      </c>
      <c r="B224" s="55" t="s">
        <v>89</v>
      </c>
      <c r="C224" s="46" t="s">
        <v>160</v>
      </c>
      <c r="D224" s="63">
        <v>23</v>
      </c>
      <c r="E224" s="110"/>
      <c r="F224" s="66">
        <f>D224*E224</f>
        <v>0</v>
      </c>
      <c r="G224" s="14"/>
      <c r="H224" s="42" t="str">
        <f>IF(E224="","Vnesi ceno!","")</f>
        <v>Vnesi ceno!</v>
      </c>
      <c r="I224" s="14"/>
    </row>
    <row r="225" spans="1:9" ht="11.25" x14ac:dyDescent="0.2">
      <c r="A225" s="47"/>
      <c r="B225" s="56"/>
      <c r="C225" s="47"/>
      <c r="D225" s="47"/>
      <c r="E225" s="111"/>
      <c r="F225" s="67"/>
      <c r="G225" s="14"/>
      <c r="H225" s="14"/>
    </row>
    <row r="226" spans="1:9" ht="15.2" customHeight="1" x14ac:dyDescent="0.2">
      <c r="A226" s="46" t="s">
        <v>58</v>
      </c>
      <c r="B226" s="55" t="s">
        <v>90</v>
      </c>
      <c r="C226" s="46" t="s">
        <v>161</v>
      </c>
      <c r="D226" s="46">
        <v>11</v>
      </c>
      <c r="E226" s="110"/>
      <c r="F226" s="66">
        <f>D226*E226</f>
        <v>0</v>
      </c>
      <c r="G226" s="14"/>
      <c r="H226" s="42" t="str">
        <f>IF(E226="","Vnesi ceno!","")</f>
        <v>Vnesi ceno!</v>
      </c>
      <c r="I226" s="14"/>
    </row>
    <row r="227" spans="1:9" ht="11.25" x14ac:dyDescent="0.2">
      <c r="A227" s="47"/>
      <c r="B227" s="56"/>
      <c r="C227" s="47"/>
      <c r="D227" s="47"/>
      <c r="E227" s="111"/>
      <c r="F227" s="67"/>
      <c r="G227" s="14"/>
      <c r="H227" s="14"/>
    </row>
    <row r="228" spans="1:9" ht="15.2" customHeight="1" x14ac:dyDescent="0.2">
      <c r="A228" s="46" t="s">
        <v>59</v>
      </c>
      <c r="B228" s="55" t="s">
        <v>103</v>
      </c>
      <c r="C228" s="46" t="s">
        <v>162</v>
      </c>
      <c r="D228" s="63">
        <v>36.24</v>
      </c>
      <c r="E228" s="110"/>
      <c r="F228" s="66">
        <f>D228*E228</f>
        <v>0</v>
      </c>
      <c r="G228" s="14"/>
      <c r="H228" s="42" t="str">
        <f>IF(E228="","Vnesi ceno!","")</f>
        <v>Vnesi ceno!</v>
      </c>
      <c r="I228" s="14"/>
    </row>
    <row r="229" spans="1:9" ht="11.25" x14ac:dyDescent="0.2">
      <c r="A229" s="49"/>
      <c r="B229" s="58"/>
      <c r="C229" s="49"/>
      <c r="D229" s="49"/>
      <c r="E229" s="113"/>
      <c r="F229" s="68"/>
      <c r="G229" s="14"/>
      <c r="H229" s="14"/>
    </row>
    <row r="230" spans="1:9" ht="21.95" customHeight="1" x14ac:dyDescent="0.2">
      <c r="A230" s="44"/>
      <c r="B230" s="53" t="s">
        <v>123</v>
      </c>
      <c r="C230" s="60"/>
      <c r="D230" s="60"/>
      <c r="E230" s="108"/>
      <c r="F230" s="72">
        <f>F200+F204+F214+F222</f>
        <v>0</v>
      </c>
      <c r="G230" s="14"/>
    </row>
    <row r="231" spans="1:9" ht="34.700000000000003" customHeight="1" x14ac:dyDescent="0.2">
      <c r="A231" s="50" t="s">
        <v>69</v>
      </c>
      <c r="B231" s="53"/>
      <c r="C231" s="53"/>
      <c r="D231" s="53"/>
      <c r="E231" s="114"/>
      <c r="F231" s="50"/>
      <c r="G231" s="14"/>
    </row>
    <row r="232" spans="1:9" ht="15.2" customHeight="1" x14ac:dyDescent="0.2">
      <c r="A232" s="43" t="s">
        <v>50</v>
      </c>
      <c r="B232" s="43" t="s">
        <v>81</v>
      </c>
      <c r="C232" s="43" t="s">
        <v>159</v>
      </c>
      <c r="D232" s="43" t="s">
        <v>163</v>
      </c>
      <c r="E232" s="107" t="s">
        <v>164</v>
      </c>
      <c r="F232" s="64" t="s">
        <v>165</v>
      </c>
      <c r="G232" s="14"/>
    </row>
    <row r="233" spans="1:9" ht="21.95" customHeight="1" x14ac:dyDescent="0.2">
      <c r="A233" s="44">
        <v>1</v>
      </c>
      <c r="B233" s="53" t="s">
        <v>16</v>
      </c>
      <c r="C233" s="60"/>
      <c r="D233" s="60"/>
      <c r="E233" s="108" t="str">
        <f>IF(F233=0,"/","")</f>
        <v>/</v>
      </c>
      <c r="F233" s="70">
        <f>SUM(F234:F238)</f>
        <v>0</v>
      </c>
      <c r="G233" s="14"/>
    </row>
    <row r="234" spans="1:9" ht="11.25" x14ac:dyDescent="0.2">
      <c r="A234" s="45"/>
      <c r="B234" s="54"/>
      <c r="C234" s="45"/>
      <c r="D234" s="45"/>
      <c r="E234" s="109"/>
      <c r="F234" s="69"/>
      <c r="G234" s="14"/>
      <c r="H234" s="14"/>
    </row>
    <row r="235" spans="1:9" ht="15.2" customHeight="1" x14ac:dyDescent="0.2">
      <c r="A235" s="46" t="s">
        <v>51</v>
      </c>
      <c r="B235" s="55" t="s">
        <v>82</v>
      </c>
      <c r="C235" s="46" t="s">
        <v>160</v>
      </c>
      <c r="D235" s="63">
        <v>11.3</v>
      </c>
      <c r="E235" s="110"/>
      <c r="F235" s="66">
        <f>D235*E235</f>
        <v>0</v>
      </c>
      <c r="G235" s="14"/>
      <c r="H235" s="42" t="str">
        <f>IF(E235="","Vnesi ceno!","")</f>
        <v>Vnesi ceno!</v>
      </c>
      <c r="I235" s="14"/>
    </row>
    <row r="236" spans="1:9" ht="11.25" x14ac:dyDescent="0.2">
      <c r="A236" s="47"/>
      <c r="B236" s="56"/>
      <c r="C236" s="47"/>
      <c r="D236" s="47"/>
      <c r="E236" s="111"/>
      <c r="F236" s="67"/>
      <c r="G236" s="14"/>
      <c r="H236" s="14"/>
    </row>
    <row r="237" spans="1:9" ht="15.2" customHeight="1" x14ac:dyDescent="0.2">
      <c r="A237" s="46" t="s">
        <v>70</v>
      </c>
      <c r="B237" s="55" t="s">
        <v>124</v>
      </c>
      <c r="C237" s="46" t="s">
        <v>161</v>
      </c>
      <c r="D237" s="46">
        <v>1</v>
      </c>
      <c r="E237" s="110"/>
      <c r="F237" s="66">
        <f>D237*E237</f>
        <v>0</v>
      </c>
      <c r="G237" s="14"/>
      <c r="H237" s="42" t="str">
        <f>IF(E237="","Vnesi ceno!","")</f>
        <v>Vnesi ceno!</v>
      </c>
      <c r="I237" s="14"/>
    </row>
    <row r="238" spans="1:9" ht="11.25" x14ac:dyDescent="0.2">
      <c r="A238" s="49"/>
      <c r="B238" s="58"/>
      <c r="C238" s="49"/>
      <c r="D238" s="49"/>
      <c r="E238" s="113"/>
      <c r="F238" s="68"/>
      <c r="G238" s="14"/>
      <c r="H238" s="14"/>
    </row>
    <row r="239" spans="1:9" ht="21.95" customHeight="1" x14ac:dyDescent="0.2">
      <c r="A239" s="44">
        <v>2</v>
      </c>
      <c r="B239" s="53" t="s">
        <v>17</v>
      </c>
      <c r="C239" s="60"/>
      <c r="D239" s="60"/>
      <c r="E239" s="108" t="str">
        <f>IF(F239=0,"/","")</f>
        <v>/</v>
      </c>
      <c r="F239" s="70">
        <f>SUM(F240:F246)</f>
        <v>0</v>
      </c>
      <c r="G239" s="14"/>
    </row>
    <row r="240" spans="1:9" ht="11.25" x14ac:dyDescent="0.2">
      <c r="A240" s="45"/>
      <c r="B240" s="54"/>
      <c r="C240" s="45"/>
      <c r="D240" s="45"/>
      <c r="E240" s="109"/>
      <c r="F240" s="69"/>
      <c r="G240" s="14"/>
      <c r="H240" s="14"/>
    </row>
    <row r="241" spans="1:9" ht="25.7" customHeight="1" x14ac:dyDescent="0.2">
      <c r="A241" s="46" t="s">
        <v>52</v>
      </c>
      <c r="B241" s="55" t="s">
        <v>125</v>
      </c>
      <c r="C241" s="46" t="s">
        <v>161</v>
      </c>
      <c r="D241" s="46">
        <v>1</v>
      </c>
      <c r="E241" s="110"/>
      <c r="F241" s="66">
        <f>D241*E241</f>
        <v>0</v>
      </c>
      <c r="G241" s="14"/>
      <c r="H241" s="42" t="str">
        <f>IF(E241="","Vnesi ceno brez senčil!","")</f>
        <v>Vnesi ceno brez senčil!</v>
      </c>
      <c r="I241" s="14"/>
    </row>
    <row r="242" spans="1:9" ht="11.25" x14ac:dyDescent="0.2">
      <c r="A242" s="47"/>
      <c r="B242" s="56"/>
      <c r="C242" s="47"/>
      <c r="D242" s="47"/>
      <c r="E242" s="111"/>
      <c r="F242" s="67"/>
      <c r="G242" s="14"/>
      <c r="H242" s="14"/>
    </row>
    <row r="243" spans="1:9" ht="25.7" customHeight="1" x14ac:dyDescent="0.2">
      <c r="A243" s="46" t="s">
        <v>53</v>
      </c>
      <c r="B243" s="55" t="s">
        <v>126</v>
      </c>
      <c r="C243" s="46" t="s">
        <v>161</v>
      </c>
      <c r="D243" s="46">
        <v>1</v>
      </c>
      <c r="E243" s="110"/>
      <c r="F243" s="66">
        <f>D243*E243</f>
        <v>0</v>
      </c>
      <c r="G243" s="14"/>
      <c r="H243" s="42" t="str">
        <f>IF(E243="","Vnesi ceno brez senčil!","")</f>
        <v>Vnesi ceno brez senčil!</v>
      </c>
      <c r="I243" s="14"/>
    </row>
    <row r="244" spans="1:9" ht="11.25" x14ac:dyDescent="0.2">
      <c r="A244" s="47"/>
      <c r="B244" s="56"/>
      <c r="C244" s="47"/>
      <c r="D244" s="47"/>
      <c r="E244" s="111"/>
      <c r="F244" s="67"/>
      <c r="G244" s="14"/>
      <c r="H244" s="14"/>
    </row>
    <row r="245" spans="1:9" ht="38.450000000000003" customHeight="1" x14ac:dyDescent="0.2">
      <c r="A245" s="46" t="s">
        <v>54</v>
      </c>
      <c r="B245" s="55" t="s">
        <v>127</v>
      </c>
      <c r="C245" s="46" t="s">
        <v>161</v>
      </c>
      <c r="D245" s="46">
        <v>1</v>
      </c>
      <c r="E245" s="110"/>
      <c r="F245" s="66">
        <f>D245*E245</f>
        <v>0</v>
      </c>
      <c r="G245" s="14"/>
      <c r="H245" s="42" t="str">
        <f>IF(E245="","Vnesi ceno brez senčil!","")</f>
        <v>Vnesi ceno brez senčil!</v>
      </c>
      <c r="I245" s="14"/>
    </row>
    <row r="246" spans="1:9" ht="11.25" x14ac:dyDescent="0.2">
      <c r="A246" s="49"/>
      <c r="B246" s="58"/>
      <c r="C246" s="49"/>
      <c r="D246" s="49"/>
      <c r="E246" s="113"/>
      <c r="F246" s="68"/>
      <c r="G246" s="14"/>
      <c r="H246" s="14"/>
    </row>
    <row r="247" spans="1:9" ht="21.95" customHeight="1" x14ac:dyDescent="0.2">
      <c r="A247" s="44">
        <v>3</v>
      </c>
      <c r="B247" s="53" t="s">
        <v>18</v>
      </c>
      <c r="C247" s="60"/>
      <c r="D247" s="60"/>
      <c r="E247" s="108" t="str">
        <f>IF(F247=0,"/","")</f>
        <v>/</v>
      </c>
      <c r="F247" s="70">
        <f>SUM(F248:F256)</f>
        <v>0</v>
      </c>
      <c r="G247" s="14"/>
    </row>
    <row r="248" spans="1:9" ht="11.25" x14ac:dyDescent="0.2">
      <c r="A248" s="45"/>
      <c r="B248" s="54"/>
      <c r="C248" s="45"/>
      <c r="D248" s="45"/>
      <c r="E248" s="109"/>
      <c r="F248" s="69"/>
      <c r="G248" s="14"/>
      <c r="H248" s="14"/>
    </row>
    <row r="249" spans="1:9" ht="15.2" customHeight="1" x14ac:dyDescent="0.2">
      <c r="A249" s="46" t="s">
        <v>56</v>
      </c>
      <c r="B249" s="55" t="s">
        <v>86</v>
      </c>
      <c r="C249" s="46" t="s">
        <v>160</v>
      </c>
      <c r="D249" s="63">
        <v>11.3</v>
      </c>
      <c r="E249" s="110"/>
      <c r="F249" s="66">
        <f>D249*E249</f>
        <v>0</v>
      </c>
      <c r="G249" s="14"/>
      <c r="H249" s="42" t="str">
        <f>IF(E249="","Vnesi ceno!","")</f>
        <v>Vnesi ceno!</v>
      </c>
      <c r="I249" s="14"/>
    </row>
    <row r="250" spans="1:9" ht="11.25" x14ac:dyDescent="0.2">
      <c r="A250" s="47"/>
      <c r="B250" s="56"/>
      <c r="C250" s="47"/>
      <c r="D250" s="47"/>
      <c r="E250" s="111"/>
      <c r="F250" s="67"/>
      <c r="G250" s="14"/>
      <c r="H250" s="14"/>
    </row>
    <row r="251" spans="1:9" ht="25.7" customHeight="1" x14ac:dyDescent="0.2">
      <c r="A251" s="46" t="s">
        <v>71</v>
      </c>
      <c r="B251" s="55" t="s">
        <v>128</v>
      </c>
      <c r="C251" s="46" t="s">
        <v>161</v>
      </c>
      <c r="D251" s="46">
        <v>1</v>
      </c>
      <c r="E251" s="110"/>
      <c r="F251" s="66">
        <f>D251*E251</f>
        <v>0</v>
      </c>
      <c r="G251" s="14"/>
      <c r="H251" s="42" t="str">
        <f>IF(E251="","Vnesi ceno!","")</f>
        <v>Vnesi ceno!</v>
      </c>
      <c r="I251" s="14"/>
    </row>
    <row r="252" spans="1:9" ht="11.25" x14ac:dyDescent="0.2">
      <c r="A252" s="47"/>
      <c r="B252" s="56"/>
      <c r="C252" s="47"/>
      <c r="D252" s="47"/>
      <c r="E252" s="111"/>
      <c r="F252" s="67"/>
      <c r="G252" s="14"/>
      <c r="H252" s="14"/>
    </row>
    <row r="253" spans="1:9" ht="15.95" customHeight="1" x14ac:dyDescent="0.2">
      <c r="A253" s="14"/>
      <c r="B253" s="57" t="s">
        <v>87</v>
      </c>
      <c r="C253" s="14"/>
      <c r="D253" s="14"/>
      <c r="E253" s="103"/>
      <c r="F253" s="14"/>
    </row>
    <row r="254" spans="1:9" x14ac:dyDescent="0.2">
      <c r="B254" s="14"/>
    </row>
    <row r="255" spans="1:9" ht="15.95" customHeight="1" x14ac:dyDescent="0.2">
      <c r="A255" s="14"/>
      <c r="B255" s="57" t="s">
        <v>88</v>
      </c>
      <c r="C255" s="14"/>
    </row>
    <row r="256" spans="1:9" x14ac:dyDescent="0.2">
      <c r="A256" s="10"/>
      <c r="B256" s="10"/>
      <c r="C256" s="10"/>
      <c r="D256" s="10"/>
      <c r="E256" s="104"/>
      <c r="F256" s="10"/>
    </row>
    <row r="257" spans="1:9" ht="21.95" customHeight="1" x14ac:dyDescent="0.2">
      <c r="A257" s="48">
        <v>4</v>
      </c>
      <c r="B257" s="52" t="s">
        <v>19</v>
      </c>
      <c r="C257" s="61"/>
      <c r="D257" s="61"/>
      <c r="E257" s="112" t="str">
        <f>IF(F257=0,"/","")</f>
        <v>/</v>
      </c>
      <c r="F257" s="71">
        <f>SUM(F258:F264)</f>
        <v>0</v>
      </c>
      <c r="G257" s="14"/>
    </row>
    <row r="258" spans="1:9" ht="11.25" x14ac:dyDescent="0.2">
      <c r="A258" s="45"/>
      <c r="B258" s="54"/>
      <c r="C258" s="45"/>
      <c r="D258" s="45"/>
      <c r="E258" s="109"/>
      <c r="F258" s="69"/>
      <c r="G258" s="14"/>
      <c r="H258" s="14"/>
    </row>
    <row r="259" spans="1:9" ht="15.2" customHeight="1" x14ac:dyDescent="0.2">
      <c r="A259" s="46" t="s">
        <v>57</v>
      </c>
      <c r="B259" s="55" t="s">
        <v>89</v>
      </c>
      <c r="C259" s="46" t="s">
        <v>160</v>
      </c>
      <c r="D259" s="63">
        <v>1.1000000000000001</v>
      </c>
      <c r="E259" s="110"/>
      <c r="F259" s="66">
        <f>D259*E259</f>
        <v>0</v>
      </c>
      <c r="G259" s="14"/>
      <c r="H259" s="42" t="str">
        <f>IF(E259="","Vnesi ceno!","")</f>
        <v>Vnesi ceno!</v>
      </c>
      <c r="I259" s="14"/>
    </row>
    <row r="260" spans="1:9" ht="11.25" x14ac:dyDescent="0.2">
      <c r="A260" s="47"/>
      <c r="B260" s="56"/>
      <c r="C260" s="47"/>
      <c r="D260" s="47"/>
      <c r="E260" s="111"/>
      <c r="F260" s="67"/>
      <c r="G260" s="14"/>
      <c r="H260" s="14"/>
    </row>
    <row r="261" spans="1:9" ht="15.2" customHeight="1" x14ac:dyDescent="0.2">
      <c r="A261" s="46" t="s">
        <v>58</v>
      </c>
      <c r="B261" s="55" t="s">
        <v>90</v>
      </c>
      <c r="C261" s="46" t="s">
        <v>161</v>
      </c>
      <c r="D261" s="46">
        <v>1</v>
      </c>
      <c r="E261" s="110"/>
      <c r="F261" s="66">
        <f>D261*E261</f>
        <v>0</v>
      </c>
      <c r="G261" s="14"/>
      <c r="H261" s="42" t="str">
        <f>IF(E261="","Vnesi ceno!","")</f>
        <v>Vnesi ceno!</v>
      </c>
      <c r="I261" s="14"/>
    </row>
    <row r="262" spans="1:9" ht="11.25" x14ac:dyDescent="0.2">
      <c r="A262" s="47"/>
      <c r="B262" s="56"/>
      <c r="C262" s="47"/>
      <c r="D262" s="47"/>
      <c r="E262" s="111"/>
      <c r="F262" s="67"/>
      <c r="G262" s="14"/>
      <c r="H262" s="14"/>
    </row>
    <row r="263" spans="1:9" ht="15.2" customHeight="1" x14ac:dyDescent="0.2">
      <c r="A263" s="46" t="s">
        <v>59</v>
      </c>
      <c r="B263" s="55" t="s">
        <v>103</v>
      </c>
      <c r="C263" s="46" t="s">
        <v>162</v>
      </c>
      <c r="D263" s="63">
        <v>3.5150000000000001</v>
      </c>
      <c r="E263" s="110"/>
      <c r="F263" s="66">
        <f>D263*E263</f>
        <v>0</v>
      </c>
      <c r="G263" s="14"/>
      <c r="H263" s="42" t="str">
        <f>IF(E263="","Vnesi ceno!","")</f>
        <v>Vnesi ceno!</v>
      </c>
      <c r="I263" s="14"/>
    </row>
    <row r="264" spans="1:9" ht="11.25" x14ac:dyDescent="0.2">
      <c r="A264" s="49"/>
      <c r="B264" s="58"/>
      <c r="C264" s="49"/>
      <c r="D264" s="49"/>
      <c r="E264" s="113"/>
      <c r="F264" s="68"/>
      <c r="G264" s="14"/>
      <c r="H264" s="14"/>
    </row>
    <row r="265" spans="1:9" ht="21.95" customHeight="1" x14ac:dyDescent="0.2">
      <c r="A265" s="44"/>
      <c r="B265" s="53" t="s">
        <v>129</v>
      </c>
      <c r="C265" s="60"/>
      <c r="D265" s="60"/>
      <c r="E265" s="108"/>
      <c r="F265" s="72">
        <f>F233+F239+F247+F257</f>
        <v>0</v>
      </c>
      <c r="G265" s="14"/>
    </row>
    <row r="266" spans="1:9" ht="34.700000000000003" customHeight="1" x14ac:dyDescent="0.2">
      <c r="A266" s="50" t="s">
        <v>72</v>
      </c>
      <c r="B266" s="53"/>
      <c r="C266" s="53"/>
      <c r="D266" s="53"/>
      <c r="E266" s="114"/>
      <c r="F266" s="50"/>
      <c r="G266" s="14"/>
    </row>
    <row r="267" spans="1:9" ht="15.2" customHeight="1" x14ac:dyDescent="0.2">
      <c r="A267" s="43" t="s">
        <v>50</v>
      </c>
      <c r="B267" s="43" t="s">
        <v>81</v>
      </c>
      <c r="C267" s="43" t="s">
        <v>159</v>
      </c>
      <c r="D267" s="43" t="s">
        <v>163</v>
      </c>
      <c r="E267" s="107" t="s">
        <v>164</v>
      </c>
      <c r="F267" s="64" t="s">
        <v>165</v>
      </c>
      <c r="G267" s="14"/>
    </row>
    <row r="268" spans="1:9" ht="21.95" customHeight="1" x14ac:dyDescent="0.2">
      <c r="A268" s="44">
        <v>1</v>
      </c>
      <c r="B268" s="53" t="s">
        <v>16</v>
      </c>
      <c r="C268" s="60"/>
      <c r="D268" s="60"/>
      <c r="E268" s="108" t="str">
        <f>IF(F268=0,"/","")</f>
        <v>/</v>
      </c>
      <c r="F268" s="70">
        <f>SUM(F269:F271)</f>
        <v>0</v>
      </c>
      <c r="G268" s="14"/>
    </row>
    <row r="269" spans="1:9" ht="11.25" x14ac:dyDescent="0.2">
      <c r="A269" s="45"/>
      <c r="B269" s="54"/>
      <c r="C269" s="45"/>
      <c r="D269" s="45"/>
      <c r="E269" s="109"/>
      <c r="F269" s="69"/>
      <c r="G269" s="14"/>
      <c r="H269" s="14"/>
    </row>
    <row r="270" spans="1:9" ht="15.2" customHeight="1" x14ac:dyDescent="0.2">
      <c r="A270" s="46" t="s">
        <v>51</v>
      </c>
      <c r="B270" s="55" t="s">
        <v>82</v>
      </c>
      <c r="C270" s="46" t="s">
        <v>160</v>
      </c>
      <c r="D270" s="63">
        <v>16</v>
      </c>
      <c r="E270" s="110"/>
      <c r="F270" s="66">
        <f>D270*E270</f>
        <v>0</v>
      </c>
      <c r="G270" s="14"/>
      <c r="H270" s="42" t="str">
        <f>IF(E270="","Vnesi ceno!","")</f>
        <v>Vnesi ceno!</v>
      </c>
      <c r="I270" s="14"/>
    </row>
    <row r="271" spans="1:9" ht="11.25" x14ac:dyDescent="0.2">
      <c r="A271" s="49"/>
      <c r="B271" s="58"/>
      <c r="C271" s="49"/>
      <c r="D271" s="49"/>
      <c r="E271" s="113"/>
      <c r="F271" s="68"/>
      <c r="G271" s="14"/>
      <c r="H271" s="14"/>
    </row>
    <row r="272" spans="1:9" ht="21.95" customHeight="1" x14ac:dyDescent="0.2">
      <c r="A272" s="44">
        <v>2</v>
      </c>
      <c r="B272" s="53" t="s">
        <v>17</v>
      </c>
      <c r="C272" s="60"/>
      <c r="D272" s="60"/>
      <c r="E272" s="108" t="str">
        <f>IF(F272=0,"/","")</f>
        <v>/</v>
      </c>
      <c r="F272" s="70">
        <f>SUM(F273:F275)</f>
        <v>0</v>
      </c>
      <c r="G272" s="14"/>
    </row>
    <row r="273" spans="1:9" ht="11.25" x14ac:dyDescent="0.2">
      <c r="A273" s="45"/>
      <c r="B273" s="54"/>
      <c r="C273" s="45"/>
      <c r="D273" s="45"/>
      <c r="E273" s="109"/>
      <c r="F273" s="69"/>
      <c r="G273" s="14"/>
      <c r="H273" s="14"/>
    </row>
    <row r="274" spans="1:9" ht="25.7" customHeight="1" x14ac:dyDescent="0.2">
      <c r="A274" s="46" t="s">
        <v>52</v>
      </c>
      <c r="B274" s="55" t="s">
        <v>130</v>
      </c>
      <c r="C274" s="46" t="s">
        <v>161</v>
      </c>
      <c r="D274" s="46">
        <v>4</v>
      </c>
      <c r="E274" s="110"/>
      <c r="F274" s="66">
        <f>D274*E274</f>
        <v>0</v>
      </c>
      <c r="G274" s="14"/>
      <c r="H274" s="42" t="str">
        <f>IF(E274="","Vnesi ceno brez senčil!","")</f>
        <v>Vnesi ceno brez senčil!</v>
      </c>
      <c r="I274" s="14"/>
    </row>
    <row r="275" spans="1:9" ht="11.25" x14ac:dyDescent="0.2">
      <c r="A275" s="49"/>
      <c r="B275" s="58"/>
      <c r="C275" s="49"/>
      <c r="D275" s="49"/>
      <c r="E275" s="113"/>
      <c r="F275" s="68"/>
      <c r="G275" s="14"/>
      <c r="H275" s="14"/>
    </row>
    <row r="276" spans="1:9" ht="21.95" customHeight="1" x14ac:dyDescent="0.2">
      <c r="A276" s="44">
        <v>3</v>
      </c>
      <c r="B276" s="53" t="s">
        <v>18</v>
      </c>
      <c r="C276" s="60"/>
      <c r="D276" s="60"/>
      <c r="E276" s="108" t="str">
        <f>IF(F276=0,"/","")</f>
        <v>/</v>
      </c>
      <c r="F276" s="70">
        <f>SUM(F277:F283)</f>
        <v>0</v>
      </c>
      <c r="G276" s="14"/>
    </row>
    <row r="277" spans="1:9" ht="11.25" x14ac:dyDescent="0.2">
      <c r="A277" s="45"/>
      <c r="B277" s="54"/>
      <c r="C277" s="45"/>
      <c r="D277" s="45"/>
      <c r="E277" s="109"/>
      <c r="F277" s="69"/>
      <c r="G277" s="14"/>
      <c r="H277" s="14"/>
    </row>
    <row r="278" spans="1:9" ht="15.2" customHeight="1" x14ac:dyDescent="0.2">
      <c r="A278" s="46" t="s">
        <v>56</v>
      </c>
      <c r="B278" s="55" t="s">
        <v>86</v>
      </c>
      <c r="C278" s="46" t="s">
        <v>160</v>
      </c>
      <c r="D278" s="63">
        <v>16</v>
      </c>
      <c r="E278" s="110"/>
      <c r="F278" s="66">
        <f>D278*E278</f>
        <v>0</v>
      </c>
      <c r="G278" s="14"/>
      <c r="H278" s="42" t="str">
        <f>IF(E278="","Vnesi ceno!","")</f>
        <v>Vnesi ceno!</v>
      </c>
      <c r="I278" s="14"/>
    </row>
    <row r="279" spans="1:9" ht="11.25" x14ac:dyDescent="0.2">
      <c r="A279" s="47"/>
      <c r="B279" s="56"/>
      <c r="C279" s="47"/>
      <c r="D279" s="47"/>
      <c r="E279" s="111"/>
      <c r="F279" s="67"/>
      <c r="G279" s="14"/>
      <c r="H279" s="14"/>
    </row>
    <row r="280" spans="1:9" ht="15.95" customHeight="1" x14ac:dyDescent="0.2">
      <c r="A280" s="14"/>
      <c r="B280" s="57" t="s">
        <v>87</v>
      </c>
      <c r="C280" s="14"/>
      <c r="D280" s="14"/>
      <c r="E280" s="103"/>
      <c r="F280" s="14"/>
    </row>
    <row r="281" spans="1:9" x14ac:dyDescent="0.2">
      <c r="B281" s="14"/>
    </row>
    <row r="282" spans="1:9" ht="15.95" customHeight="1" x14ac:dyDescent="0.2">
      <c r="A282" s="14"/>
      <c r="B282" s="57" t="s">
        <v>88</v>
      </c>
      <c r="C282" s="14"/>
    </row>
    <row r="283" spans="1:9" x14ac:dyDescent="0.2">
      <c r="A283" s="10"/>
      <c r="B283" s="10"/>
      <c r="C283" s="10"/>
      <c r="D283" s="10"/>
      <c r="E283" s="104"/>
      <c r="F283" s="10"/>
    </row>
    <row r="284" spans="1:9" ht="21.95" customHeight="1" x14ac:dyDescent="0.2">
      <c r="A284" s="48">
        <v>4</v>
      </c>
      <c r="B284" s="52" t="s">
        <v>19</v>
      </c>
      <c r="C284" s="61"/>
      <c r="D284" s="61"/>
      <c r="E284" s="112" t="str">
        <f>IF(F284=0,"/","")</f>
        <v>/</v>
      </c>
      <c r="F284" s="71">
        <f>SUM(F285:F291)</f>
        <v>0</v>
      </c>
      <c r="G284" s="14"/>
    </row>
    <row r="285" spans="1:9" ht="11.25" x14ac:dyDescent="0.2">
      <c r="A285" s="45"/>
      <c r="B285" s="54"/>
      <c r="C285" s="45"/>
      <c r="D285" s="45"/>
      <c r="E285" s="109"/>
      <c r="F285" s="69"/>
      <c r="G285" s="14"/>
      <c r="H285" s="14"/>
    </row>
    <row r="286" spans="1:9" ht="15.2" customHeight="1" x14ac:dyDescent="0.2">
      <c r="A286" s="46" t="s">
        <v>57</v>
      </c>
      <c r="B286" s="55" t="s">
        <v>89</v>
      </c>
      <c r="C286" s="46" t="s">
        <v>160</v>
      </c>
      <c r="D286" s="63">
        <v>3.6</v>
      </c>
      <c r="E286" s="110"/>
      <c r="F286" s="66">
        <f>D286*E286</f>
        <v>0</v>
      </c>
      <c r="G286" s="14"/>
      <c r="H286" s="42" t="str">
        <f>IF(E286="","Vnesi ceno!","")</f>
        <v>Vnesi ceno!</v>
      </c>
      <c r="I286" s="14"/>
    </row>
    <row r="287" spans="1:9" ht="11.25" x14ac:dyDescent="0.2">
      <c r="A287" s="47"/>
      <c r="B287" s="56"/>
      <c r="C287" s="47"/>
      <c r="D287" s="47"/>
      <c r="E287" s="111"/>
      <c r="F287" s="67"/>
      <c r="G287" s="14"/>
      <c r="H287" s="14"/>
    </row>
    <row r="288" spans="1:9" ht="15.2" customHeight="1" x14ac:dyDescent="0.2">
      <c r="A288" s="46" t="s">
        <v>58</v>
      </c>
      <c r="B288" s="55" t="s">
        <v>90</v>
      </c>
      <c r="C288" s="46" t="s">
        <v>161</v>
      </c>
      <c r="D288" s="46">
        <v>2</v>
      </c>
      <c r="E288" s="110"/>
      <c r="F288" s="66">
        <f>D288*E288</f>
        <v>0</v>
      </c>
      <c r="G288" s="14"/>
      <c r="H288" s="42" t="str">
        <f>IF(E288="","Vnesi ceno!","")</f>
        <v>Vnesi ceno!</v>
      </c>
      <c r="I288" s="14"/>
    </row>
    <row r="289" spans="1:9" ht="11.25" x14ac:dyDescent="0.2">
      <c r="A289" s="47"/>
      <c r="B289" s="56"/>
      <c r="C289" s="47"/>
      <c r="D289" s="47"/>
      <c r="E289" s="111"/>
      <c r="F289" s="67"/>
      <c r="G289" s="14"/>
      <c r="H289" s="14"/>
    </row>
    <row r="290" spans="1:9" ht="15.2" customHeight="1" x14ac:dyDescent="0.2">
      <c r="A290" s="46" t="s">
        <v>59</v>
      </c>
      <c r="B290" s="55" t="s">
        <v>91</v>
      </c>
      <c r="C290" s="46" t="s">
        <v>162</v>
      </c>
      <c r="D290" s="63">
        <v>3.84</v>
      </c>
      <c r="E290" s="110"/>
      <c r="F290" s="66">
        <f>D290*E290</f>
        <v>0</v>
      </c>
      <c r="G290" s="14"/>
      <c r="H290" s="42" t="str">
        <f>IF(E290="","Vnesi ceno!","")</f>
        <v>Vnesi ceno!</v>
      </c>
      <c r="I290" s="14"/>
    </row>
    <row r="291" spans="1:9" ht="11.25" x14ac:dyDescent="0.2">
      <c r="A291" s="49"/>
      <c r="B291" s="58"/>
      <c r="C291" s="49"/>
      <c r="D291" s="49"/>
      <c r="E291" s="113"/>
      <c r="F291" s="68"/>
      <c r="G291" s="14"/>
      <c r="H291" s="14"/>
    </row>
    <row r="292" spans="1:9" ht="21.95" customHeight="1" x14ac:dyDescent="0.2">
      <c r="A292" s="44"/>
      <c r="B292" s="53" t="s">
        <v>131</v>
      </c>
      <c r="C292" s="60"/>
      <c r="D292" s="60"/>
      <c r="E292" s="108"/>
      <c r="F292" s="72">
        <f>F268+F272+F276+F284</f>
        <v>0</v>
      </c>
      <c r="G292" s="14"/>
    </row>
    <row r="293" spans="1:9" ht="34.700000000000003" customHeight="1" x14ac:dyDescent="0.2">
      <c r="A293" s="50" t="s">
        <v>73</v>
      </c>
      <c r="B293" s="53"/>
      <c r="C293" s="53"/>
      <c r="D293" s="53"/>
      <c r="E293" s="114"/>
      <c r="F293" s="50"/>
      <c r="G293" s="14"/>
    </row>
    <row r="294" spans="1:9" ht="15.2" customHeight="1" x14ac:dyDescent="0.2">
      <c r="A294" s="43" t="s">
        <v>50</v>
      </c>
      <c r="B294" s="43" t="s">
        <v>81</v>
      </c>
      <c r="C294" s="43" t="s">
        <v>159</v>
      </c>
      <c r="D294" s="43" t="s">
        <v>163</v>
      </c>
      <c r="E294" s="107" t="s">
        <v>164</v>
      </c>
      <c r="F294" s="64" t="s">
        <v>165</v>
      </c>
      <c r="G294" s="14"/>
    </row>
    <row r="295" spans="1:9" ht="21.95" customHeight="1" x14ac:dyDescent="0.2">
      <c r="A295" s="44">
        <v>1</v>
      </c>
      <c r="B295" s="53" t="s">
        <v>16</v>
      </c>
      <c r="C295" s="60"/>
      <c r="D295" s="60"/>
      <c r="E295" s="108" t="str">
        <f>IF(F295=0,"/","")</f>
        <v>/</v>
      </c>
      <c r="F295" s="70">
        <f>SUM(F296:F298)</f>
        <v>0</v>
      </c>
      <c r="G295" s="14"/>
    </row>
    <row r="296" spans="1:9" ht="11.25" x14ac:dyDescent="0.2">
      <c r="A296" s="45"/>
      <c r="B296" s="54"/>
      <c r="C296" s="45"/>
      <c r="D296" s="45"/>
      <c r="E296" s="109"/>
      <c r="F296" s="69"/>
      <c r="G296" s="14"/>
      <c r="H296" s="14"/>
    </row>
    <row r="297" spans="1:9" ht="15.2" customHeight="1" x14ac:dyDescent="0.2">
      <c r="A297" s="46" t="s">
        <v>51</v>
      </c>
      <c r="B297" s="55" t="s">
        <v>82</v>
      </c>
      <c r="C297" s="46" t="s">
        <v>160</v>
      </c>
      <c r="D297" s="63">
        <v>39.1</v>
      </c>
      <c r="E297" s="110"/>
      <c r="F297" s="66">
        <f>D297*E297</f>
        <v>0</v>
      </c>
      <c r="G297" s="14"/>
      <c r="H297" s="42" t="str">
        <f>IF(E297="","Vnesi ceno!","")</f>
        <v>Vnesi ceno!</v>
      </c>
      <c r="I297" s="14"/>
    </row>
    <row r="298" spans="1:9" ht="11.25" x14ac:dyDescent="0.2">
      <c r="A298" s="49"/>
      <c r="B298" s="58"/>
      <c r="C298" s="49"/>
      <c r="D298" s="49"/>
      <c r="E298" s="113"/>
      <c r="F298" s="68"/>
      <c r="G298" s="14"/>
      <c r="H298" s="14"/>
    </row>
    <row r="299" spans="1:9" ht="21.95" customHeight="1" x14ac:dyDescent="0.2">
      <c r="A299" s="44">
        <v>2</v>
      </c>
      <c r="B299" s="53" t="s">
        <v>17</v>
      </c>
      <c r="C299" s="60"/>
      <c r="D299" s="60"/>
      <c r="E299" s="108" t="str">
        <f>IF(F299=0,"/","")</f>
        <v>/</v>
      </c>
      <c r="F299" s="70">
        <f>SUM(F300:F304)</f>
        <v>0</v>
      </c>
      <c r="G299" s="14"/>
    </row>
    <row r="300" spans="1:9" ht="11.25" x14ac:dyDescent="0.2">
      <c r="A300" s="45"/>
      <c r="B300" s="54"/>
      <c r="C300" s="45"/>
      <c r="D300" s="45"/>
      <c r="E300" s="109"/>
      <c r="F300" s="69"/>
      <c r="G300" s="14"/>
      <c r="H300" s="14"/>
    </row>
    <row r="301" spans="1:9" ht="25.7" customHeight="1" x14ac:dyDescent="0.2">
      <c r="A301" s="46" t="s">
        <v>52</v>
      </c>
      <c r="B301" s="55" t="s">
        <v>132</v>
      </c>
      <c r="C301" s="46" t="s">
        <v>161</v>
      </c>
      <c r="D301" s="46">
        <v>5</v>
      </c>
      <c r="E301" s="110"/>
      <c r="F301" s="66">
        <f>D301*E301</f>
        <v>0</v>
      </c>
      <c r="G301" s="14"/>
      <c r="H301" s="42" t="str">
        <f>IF(E301="","Vnesi ceno brez senčil!","")</f>
        <v>Vnesi ceno brez senčil!</v>
      </c>
      <c r="I301" s="14"/>
    </row>
    <row r="302" spans="1:9" ht="11.25" x14ac:dyDescent="0.2">
      <c r="A302" s="47"/>
      <c r="B302" s="56"/>
      <c r="C302" s="47"/>
      <c r="D302" s="47"/>
      <c r="E302" s="111"/>
      <c r="F302" s="67"/>
      <c r="G302" s="14"/>
      <c r="H302" s="14"/>
    </row>
    <row r="303" spans="1:9" ht="25.7" customHeight="1" x14ac:dyDescent="0.2">
      <c r="A303" s="46" t="s">
        <v>53</v>
      </c>
      <c r="B303" s="55" t="s">
        <v>133</v>
      </c>
      <c r="C303" s="46" t="s">
        <v>161</v>
      </c>
      <c r="D303" s="46">
        <v>2</v>
      </c>
      <c r="E303" s="110"/>
      <c r="F303" s="66">
        <f>D303*E303</f>
        <v>0</v>
      </c>
      <c r="G303" s="14"/>
      <c r="H303" s="42" t="str">
        <f>IF(E303="","Vnesi ceno brez senčil!","")</f>
        <v>Vnesi ceno brez senčil!</v>
      </c>
      <c r="I303" s="14"/>
    </row>
    <row r="304" spans="1:9" ht="11.25" x14ac:dyDescent="0.2">
      <c r="A304" s="49"/>
      <c r="B304" s="58"/>
      <c r="C304" s="49"/>
      <c r="D304" s="49"/>
      <c r="E304" s="113"/>
      <c r="F304" s="68"/>
      <c r="G304" s="14"/>
      <c r="H304" s="14"/>
    </row>
    <row r="305" spans="1:9" ht="21.95" customHeight="1" x14ac:dyDescent="0.2">
      <c r="A305" s="44">
        <v>3</v>
      </c>
      <c r="B305" s="53" t="s">
        <v>18</v>
      </c>
      <c r="C305" s="60"/>
      <c r="D305" s="60"/>
      <c r="E305" s="108" t="str">
        <f>IF(F305=0,"/","")</f>
        <v>/</v>
      </c>
      <c r="F305" s="70">
        <f>SUM(F306:F312)</f>
        <v>0</v>
      </c>
      <c r="G305" s="14"/>
    </row>
    <row r="306" spans="1:9" ht="11.25" x14ac:dyDescent="0.2">
      <c r="A306" s="45"/>
      <c r="B306" s="54"/>
      <c r="C306" s="45"/>
      <c r="D306" s="45"/>
      <c r="E306" s="109"/>
      <c r="F306" s="69"/>
      <c r="G306" s="14"/>
      <c r="H306" s="14"/>
    </row>
    <row r="307" spans="1:9" ht="15.2" customHeight="1" x14ac:dyDescent="0.2">
      <c r="A307" s="46" t="s">
        <v>56</v>
      </c>
      <c r="B307" s="55" t="s">
        <v>86</v>
      </c>
      <c r="C307" s="46" t="s">
        <v>160</v>
      </c>
      <c r="D307" s="63">
        <v>39.1</v>
      </c>
      <c r="E307" s="110"/>
      <c r="F307" s="66">
        <f>D307*E307</f>
        <v>0</v>
      </c>
      <c r="G307" s="14"/>
      <c r="H307" s="42" t="str">
        <f>IF(E307="","Vnesi ceno!","")</f>
        <v>Vnesi ceno!</v>
      </c>
      <c r="I307" s="14"/>
    </row>
    <row r="308" spans="1:9" ht="11.25" x14ac:dyDescent="0.2">
      <c r="A308" s="47"/>
      <c r="B308" s="56"/>
      <c r="C308" s="47"/>
      <c r="D308" s="47"/>
      <c r="E308" s="111"/>
      <c r="F308" s="67"/>
      <c r="G308" s="14"/>
      <c r="H308" s="14"/>
    </row>
    <row r="309" spans="1:9" ht="15.95" customHeight="1" x14ac:dyDescent="0.2">
      <c r="A309" s="14"/>
      <c r="B309" s="57" t="s">
        <v>87</v>
      </c>
      <c r="C309" s="14"/>
      <c r="D309" s="14"/>
      <c r="E309" s="103"/>
      <c r="F309" s="14"/>
    </row>
    <row r="310" spans="1:9" x14ac:dyDescent="0.2">
      <c r="B310" s="14"/>
    </row>
    <row r="311" spans="1:9" ht="15.95" customHeight="1" x14ac:dyDescent="0.2">
      <c r="A311" s="14"/>
      <c r="B311" s="57" t="s">
        <v>88</v>
      </c>
      <c r="C311" s="14"/>
    </row>
    <row r="312" spans="1:9" x14ac:dyDescent="0.2">
      <c r="A312" s="10"/>
      <c r="B312" s="10"/>
      <c r="C312" s="10"/>
      <c r="D312" s="10"/>
      <c r="E312" s="104"/>
      <c r="F312" s="10"/>
    </row>
    <row r="313" spans="1:9" ht="21.95" customHeight="1" x14ac:dyDescent="0.2">
      <c r="A313" s="48">
        <v>4</v>
      </c>
      <c r="B313" s="52" t="s">
        <v>19</v>
      </c>
      <c r="C313" s="61"/>
      <c r="D313" s="61"/>
      <c r="E313" s="112" t="str">
        <f>IF(F313=0,"/","")</f>
        <v>/</v>
      </c>
      <c r="F313" s="71">
        <f>SUM(F314:F322)</f>
        <v>0</v>
      </c>
      <c r="G313" s="14"/>
    </row>
    <row r="314" spans="1:9" ht="11.25" x14ac:dyDescent="0.2">
      <c r="A314" s="45"/>
      <c r="B314" s="54"/>
      <c r="C314" s="45"/>
      <c r="D314" s="45"/>
      <c r="E314" s="109"/>
      <c r="F314" s="69"/>
      <c r="G314" s="14"/>
      <c r="H314" s="14"/>
    </row>
    <row r="315" spans="1:9" ht="15.2" customHeight="1" x14ac:dyDescent="0.2">
      <c r="A315" s="46" t="s">
        <v>57</v>
      </c>
      <c r="B315" s="55" t="s">
        <v>89</v>
      </c>
      <c r="C315" s="46" t="s">
        <v>160</v>
      </c>
      <c r="D315" s="63">
        <v>6</v>
      </c>
      <c r="E315" s="110"/>
      <c r="F315" s="66">
        <f>D315*E315</f>
        <v>0</v>
      </c>
      <c r="G315" s="14"/>
      <c r="H315" s="42" t="str">
        <f>IF(E315="","Vnesi ceno!","")</f>
        <v>Vnesi ceno!</v>
      </c>
      <c r="I315" s="14"/>
    </row>
    <row r="316" spans="1:9" ht="11.25" x14ac:dyDescent="0.2">
      <c r="A316" s="47"/>
      <c r="B316" s="56"/>
      <c r="C316" s="47"/>
      <c r="D316" s="47"/>
      <c r="E316" s="111"/>
      <c r="F316" s="67"/>
      <c r="G316" s="14"/>
      <c r="H316" s="14"/>
    </row>
    <row r="317" spans="1:9" ht="15.2" customHeight="1" x14ac:dyDescent="0.2">
      <c r="A317" s="46" t="s">
        <v>58</v>
      </c>
      <c r="B317" s="55" t="s">
        <v>90</v>
      </c>
      <c r="C317" s="46" t="s">
        <v>161</v>
      </c>
      <c r="D317" s="46">
        <v>4</v>
      </c>
      <c r="E317" s="110"/>
      <c r="F317" s="66">
        <f>D317*E317</f>
        <v>0</v>
      </c>
      <c r="G317" s="14"/>
      <c r="H317" s="42" t="str">
        <f>IF(E317="","Vnesi ceno!","")</f>
        <v>Vnesi ceno!</v>
      </c>
      <c r="I317" s="14"/>
    </row>
    <row r="318" spans="1:9" ht="11.25" x14ac:dyDescent="0.2">
      <c r="A318" s="47"/>
      <c r="B318" s="56"/>
      <c r="C318" s="47"/>
      <c r="D318" s="47"/>
      <c r="E318" s="111"/>
      <c r="F318" s="67"/>
      <c r="G318" s="14"/>
      <c r="H318" s="14"/>
    </row>
    <row r="319" spans="1:9" ht="15.2" customHeight="1" x14ac:dyDescent="0.2">
      <c r="A319" s="46" t="s">
        <v>59</v>
      </c>
      <c r="B319" s="55" t="s">
        <v>103</v>
      </c>
      <c r="C319" s="46" t="s">
        <v>162</v>
      </c>
      <c r="D319" s="63">
        <v>13.035</v>
      </c>
      <c r="E319" s="110"/>
      <c r="F319" s="66">
        <f>D319*E319</f>
        <v>0</v>
      </c>
      <c r="G319" s="14"/>
      <c r="H319" s="42" t="str">
        <f>IF(E319="","Vnesi ceno!","")</f>
        <v>Vnesi ceno!</v>
      </c>
      <c r="I319" s="14"/>
    </row>
    <row r="320" spans="1:9" ht="11.25" x14ac:dyDescent="0.2">
      <c r="A320" s="47"/>
      <c r="B320" s="56"/>
      <c r="C320" s="47"/>
      <c r="D320" s="47"/>
      <c r="E320" s="111"/>
      <c r="F320" s="67"/>
      <c r="G320" s="14"/>
      <c r="H320" s="14"/>
    </row>
    <row r="321" spans="1:9" ht="15.2" customHeight="1" x14ac:dyDescent="0.2">
      <c r="A321" s="46" t="s">
        <v>60</v>
      </c>
      <c r="B321" s="55" t="s">
        <v>134</v>
      </c>
      <c r="C321" s="46" t="s">
        <v>162</v>
      </c>
      <c r="D321" s="63">
        <v>13.035</v>
      </c>
      <c r="E321" s="110"/>
      <c r="F321" s="66">
        <f>D321*E321</f>
        <v>0</v>
      </c>
      <c r="G321" s="14"/>
      <c r="H321" s="42" t="str">
        <f>IF(E321="","Vnesi ceno!","")</f>
        <v>Vnesi ceno!</v>
      </c>
      <c r="I321" s="14"/>
    </row>
    <row r="322" spans="1:9" ht="11.25" x14ac:dyDescent="0.2">
      <c r="A322" s="49"/>
      <c r="B322" s="58"/>
      <c r="C322" s="49"/>
      <c r="D322" s="49"/>
      <c r="E322" s="113"/>
      <c r="F322" s="68"/>
      <c r="G322" s="14"/>
      <c r="H322" s="14"/>
    </row>
    <row r="323" spans="1:9" ht="21.95" customHeight="1" x14ac:dyDescent="0.2">
      <c r="A323" s="44"/>
      <c r="B323" s="53" t="s">
        <v>135</v>
      </c>
      <c r="C323" s="60"/>
      <c r="D323" s="60"/>
      <c r="E323" s="108"/>
      <c r="F323" s="72">
        <f>F295+F299+F305+F313</f>
        <v>0</v>
      </c>
      <c r="G323" s="14"/>
    </row>
    <row r="324" spans="1:9" ht="34.700000000000003" customHeight="1" x14ac:dyDescent="0.2">
      <c r="A324" s="50" t="s">
        <v>74</v>
      </c>
      <c r="B324" s="53"/>
      <c r="C324" s="53"/>
      <c r="D324" s="53"/>
      <c r="E324" s="114"/>
      <c r="F324" s="50"/>
      <c r="G324" s="14"/>
    </row>
    <row r="325" spans="1:9" ht="15.2" customHeight="1" x14ac:dyDescent="0.2">
      <c r="A325" s="43" t="s">
        <v>50</v>
      </c>
      <c r="B325" s="43" t="s">
        <v>81</v>
      </c>
      <c r="C325" s="43" t="s">
        <v>159</v>
      </c>
      <c r="D325" s="43" t="s">
        <v>163</v>
      </c>
      <c r="E325" s="107" t="s">
        <v>164</v>
      </c>
      <c r="F325" s="64" t="s">
        <v>165</v>
      </c>
      <c r="G325" s="14"/>
    </row>
    <row r="326" spans="1:9" ht="21.95" customHeight="1" x14ac:dyDescent="0.2">
      <c r="A326" s="44">
        <v>1</v>
      </c>
      <c r="B326" s="53" t="s">
        <v>16</v>
      </c>
      <c r="C326" s="60"/>
      <c r="D326" s="60"/>
      <c r="E326" s="108" t="str">
        <f>IF(F326=0,"/","")</f>
        <v>/</v>
      </c>
      <c r="F326" s="70">
        <f>SUM(F327:F329)</f>
        <v>0</v>
      </c>
      <c r="G326" s="14"/>
    </row>
    <row r="327" spans="1:9" ht="11.25" x14ac:dyDescent="0.2">
      <c r="A327" s="45"/>
      <c r="B327" s="54"/>
      <c r="C327" s="45"/>
      <c r="D327" s="45"/>
      <c r="E327" s="109"/>
      <c r="F327" s="69"/>
      <c r="G327" s="14"/>
      <c r="H327" s="14"/>
    </row>
    <row r="328" spans="1:9" ht="15.2" customHeight="1" x14ac:dyDescent="0.2">
      <c r="A328" s="46" t="s">
        <v>51</v>
      </c>
      <c r="B328" s="55" t="s">
        <v>82</v>
      </c>
      <c r="C328" s="46" t="s">
        <v>160</v>
      </c>
      <c r="D328" s="63">
        <v>11.4</v>
      </c>
      <c r="E328" s="110"/>
      <c r="F328" s="66">
        <f>D328*E328</f>
        <v>0</v>
      </c>
      <c r="G328" s="14"/>
      <c r="H328" s="42" t="str">
        <f>IF(E328="","Vnesi ceno!","")</f>
        <v>Vnesi ceno!</v>
      </c>
      <c r="I328" s="14"/>
    </row>
    <row r="329" spans="1:9" ht="11.25" x14ac:dyDescent="0.2">
      <c r="A329" s="49"/>
      <c r="B329" s="58"/>
      <c r="C329" s="49"/>
      <c r="D329" s="49"/>
      <c r="E329" s="113"/>
      <c r="F329" s="68"/>
      <c r="G329" s="14"/>
      <c r="H329" s="14"/>
    </row>
    <row r="330" spans="1:9" ht="21.95" customHeight="1" x14ac:dyDescent="0.2">
      <c r="A330" s="44">
        <v>2</v>
      </c>
      <c r="B330" s="53" t="s">
        <v>17</v>
      </c>
      <c r="C330" s="60"/>
      <c r="D330" s="60"/>
      <c r="E330" s="108" t="str">
        <f>IF(F330=0,"/","")</f>
        <v>/</v>
      </c>
      <c r="F330" s="70">
        <f>SUM(F331:F335)</f>
        <v>0</v>
      </c>
      <c r="G330" s="14"/>
    </row>
    <row r="331" spans="1:9" ht="11.25" x14ac:dyDescent="0.2">
      <c r="A331" s="45"/>
      <c r="B331" s="54"/>
      <c r="C331" s="45"/>
      <c r="D331" s="45"/>
      <c r="E331" s="109"/>
      <c r="F331" s="69"/>
      <c r="G331" s="14"/>
      <c r="H331" s="14"/>
    </row>
    <row r="332" spans="1:9" ht="25.7" customHeight="1" x14ac:dyDescent="0.2">
      <c r="A332" s="46" t="s">
        <v>52</v>
      </c>
      <c r="B332" s="55" t="s">
        <v>136</v>
      </c>
      <c r="C332" s="46" t="s">
        <v>161</v>
      </c>
      <c r="D332" s="46">
        <v>1</v>
      </c>
      <c r="E332" s="110"/>
      <c r="F332" s="66">
        <f>D332*E332</f>
        <v>0</v>
      </c>
      <c r="G332" s="14"/>
      <c r="H332" s="42" t="str">
        <f>IF(E332="","Vnesi ceno brez senčil!","")</f>
        <v>Vnesi ceno brez senčil!</v>
      </c>
      <c r="I332" s="14"/>
    </row>
    <row r="333" spans="1:9" ht="11.25" x14ac:dyDescent="0.2">
      <c r="A333" s="47"/>
      <c r="B333" s="56"/>
      <c r="C333" s="47"/>
      <c r="D333" s="47"/>
      <c r="E333" s="111"/>
      <c r="F333" s="67"/>
      <c r="G333" s="14"/>
      <c r="H333" s="14"/>
    </row>
    <row r="334" spans="1:9" ht="25.7" customHeight="1" x14ac:dyDescent="0.2">
      <c r="A334" s="46" t="s">
        <v>53</v>
      </c>
      <c r="B334" s="55" t="s">
        <v>136</v>
      </c>
      <c r="C334" s="46" t="s">
        <v>161</v>
      </c>
      <c r="D334" s="46">
        <v>1</v>
      </c>
      <c r="E334" s="110"/>
      <c r="F334" s="66">
        <f>D334*E334</f>
        <v>0</v>
      </c>
      <c r="G334" s="14"/>
      <c r="H334" s="42" t="str">
        <f>IF(E334="","Vnesi ceno brez senčil!","")</f>
        <v>Vnesi ceno brez senčil!</v>
      </c>
      <c r="I334" s="14"/>
    </row>
    <row r="335" spans="1:9" ht="11.25" x14ac:dyDescent="0.2">
      <c r="A335" s="49"/>
      <c r="B335" s="58"/>
      <c r="C335" s="49"/>
      <c r="D335" s="49"/>
      <c r="E335" s="113"/>
      <c r="F335" s="68"/>
      <c r="G335" s="14"/>
      <c r="H335" s="14"/>
    </row>
    <row r="336" spans="1:9" ht="21.95" customHeight="1" x14ac:dyDescent="0.2">
      <c r="A336" s="44">
        <v>3</v>
      </c>
      <c r="B336" s="53" t="s">
        <v>18</v>
      </c>
      <c r="C336" s="60"/>
      <c r="D336" s="60"/>
      <c r="E336" s="108" t="str">
        <f>IF(F336=0,"/","")</f>
        <v>/</v>
      </c>
      <c r="F336" s="70">
        <f>SUM(F337:F343)</f>
        <v>0</v>
      </c>
      <c r="G336" s="14"/>
    </row>
    <row r="337" spans="1:9" ht="11.25" x14ac:dyDescent="0.2">
      <c r="A337" s="45"/>
      <c r="B337" s="54"/>
      <c r="C337" s="45"/>
      <c r="D337" s="45"/>
      <c r="E337" s="109"/>
      <c r="F337" s="69"/>
      <c r="G337" s="14"/>
      <c r="H337" s="14"/>
    </row>
    <row r="338" spans="1:9" ht="25.7" customHeight="1" x14ac:dyDescent="0.2">
      <c r="A338" s="46" t="s">
        <v>56</v>
      </c>
      <c r="B338" s="55" t="s">
        <v>122</v>
      </c>
      <c r="C338" s="46" t="s">
        <v>160</v>
      </c>
      <c r="D338" s="63">
        <v>11.4</v>
      </c>
      <c r="E338" s="110"/>
      <c r="F338" s="66">
        <f>D338*E338</f>
        <v>0</v>
      </c>
      <c r="G338" s="14"/>
      <c r="H338" s="42" t="str">
        <f>IF(E338="","Vnesi ceno!","")</f>
        <v>Vnesi ceno!</v>
      </c>
      <c r="I338" s="14"/>
    </row>
    <row r="339" spans="1:9" ht="11.25" x14ac:dyDescent="0.2">
      <c r="A339" s="47"/>
      <c r="B339" s="56"/>
      <c r="C339" s="47"/>
      <c r="D339" s="47"/>
      <c r="E339" s="111"/>
      <c r="F339" s="67"/>
      <c r="G339" s="14"/>
      <c r="H339" s="14"/>
    </row>
    <row r="340" spans="1:9" ht="15.95" customHeight="1" x14ac:dyDescent="0.2">
      <c r="A340" s="14"/>
      <c r="B340" s="57" t="s">
        <v>87</v>
      </c>
      <c r="C340" s="14"/>
      <c r="D340" s="14"/>
      <c r="E340" s="103"/>
      <c r="F340" s="14"/>
    </row>
    <row r="341" spans="1:9" x14ac:dyDescent="0.2">
      <c r="B341" s="14"/>
    </row>
    <row r="342" spans="1:9" ht="15.95" customHeight="1" x14ac:dyDescent="0.2">
      <c r="A342" s="14"/>
      <c r="B342" s="57" t="s">
        <v>88</v>
      </c>
      <c r="C342" s="14"/>
    </row>
    <row r="343" spans="1:9" x14ac:dyDescent="0.2">
      <c r="A343" s="10"/>
      <c r="B343" s="10"/>
      <c r="C343" s="10"/>
      <c r="D343" s="10"/>
      <c r="E343" s="104"/>
      <c r="F343" s="10"/>
    </row>
    <row r="344" spans="1:9" ht="21.95" customHeight="1" x14ac:dyDescent="0.2">
      <c r="A344" s="48">
        <v>4</v>
      </c>
      <c r="B344" s="52" t="s">
        <v>19</v>
      </c>
      <c r="C344" s="61"/>
      <c r="D344" s="61"/>
      <c r="E344" s="112" t="str">
        <f>IF(F344=0,"/","")</f>
        <v>/</v>
      </c>
      <c r="F344" s="71">
        <f>SUM(F345:F357)</f>
        <v>0</v>
      </c>
      <c r="G344" s="14"/>
    </row>
    <row r="345" spans="1:9" ht="11.25" x14ac:dyDescent="0.2">
      <c r="A345" s="45"/>
      <c r="B345" s="54"/>
      <c r="C345" s="45"/>
      <c r="D345" s="45"/>
      <c r="E345" s="109"/>
      <c r="F345" s="69"/>
      <c r="G345" s="14"/>
      <c r="H345" s="14"/>
    </row>
    <row r="346" spans="1:9" ht="15.2" customHeight="1" x14ac:dyDescent="0.2">
      <c r="A346" s="46" t="s">
        <v>57</v>
      </c>
      <c r="B346" s="55" t="s">
        <v>89</v>
      </c>
      <c r="C346" s="46" t="s">
        <v>160</v>
      </c>
      <c r="D346" s="63">
        <v>2.9</v>
      </c>
      <c r="E346" s="110"/>
      <c r="F346" s="66">
        <f>D346*E346</f>
        <v>0</v>
      </c>
      <c r="G346" s="14"/>
      <c r="H346" s="42" t="str">
        <f>IF(E346="","Vnesi ceno!","")</f>
        <v>Vnesi ceno!</v>
      </c>
      <c r="I346" s="14"/>
    </row>
    <row r="347" spans="1:9" ht="11.25" x14ac:dyDescent="0.2">
      <c r="A347" s="47"/>
      <c r="B347" s="56"/>
      <c r="C347" s="47"/>
      <c r="D347" s="47"/>
      <c r="E347" s="111"/>
      <c r="F347" s="67"/>
      <c r="G347" s="14"/>
      <c r="H347" s="14"/>
    </row>
    <row r="348" spans="1:9" ht="15.2" customHeight="1" x14ac:dyDescent="0.2">
      <c r="A348" s="46" t="s">
        <v>58</v>
      </c>
      <c r="B348" s="55" t="s">
        <v>90</v>
      </c>
      <c r="C348" s="46" t="s">
        <v>161</v>
      </c>
      <c r="D348" s="46">
        <v>2</v>
      </c>
      <c r="E348" s="110"/>
      <c r="F348" s="66">
        <f>D348*E348</f>
        <v>0</v>
      </c>
      <c r="G348" s="14"/>
      <c r="H348" s="42" t="str">
        <f>IF(E348="","Vnesi ceno!","")</f>
        <v>Vnesi ceno!</v>
      </c>
      <c r="I348" s="14"/>
    </row>
    <row r="349" spans="1:9" ht="11.25" x14ac:dyDescent="0.2">
      <c r="A349" s="47"/>
      <c r="B349" s="56"/>
      <c r="C349" s="47"/>
      <c r="D349" s="47"/>
      <c r="E349" s="111"/>
      <c r="F349" s="67"/>
      <c r="G349" s="14"/>
      <c r="H349" s="14"/>
    </row>
    <row r="350" spans="1:9" ht="15.2" customHeight="1" x14ac:dyDescent="0.2">
      <c r="A350" s="46" t="s">
        <v>59</v>
      </c>
      <c r="B350" s="55" t="s">
        <v>115</v>
      </c>
      <c r="C350" s="46" t="s">
        <v>160</v>
      </c>
      <c r="D350" s="63">
        <v>2.9</v>
      </c>
      <c r="E350" s="110"/>
      <c r="F350" s="66">
        <f>D350*E350</f>
        <v>0</v>
      </c>
      <c r="G350" s="14"/>
      <c r="H350" s="42" t="str">
        <f>IF(E350="","Vnesi ceno!","")</f>
        <v>Vnesi ceno!</v>
      </c>
      <c r="I350" s="14"/>
    </row>
    <row r="351" spans="1:9" ht="11.25" x14ac:dyDescent="0.2">
      <c r="A351" s="47"/>
      <c r="B351" s="56"/>
      <c r="C351" s="47"/>
      <c r="D351" s="47"/>
      <c r="E351" s="111"/>
      <c r="F351" s="67"/>
      <c r="G351" s="14"/>
      <c r="H351" s="14"/>
    </row>
    <row r="352" spans="1:9" ht="15.2" customHeight="1" x14ac:dyDescent="0.2">
      <c r="A352" s="46" t="s">
        <v>60</v>
      </c>
      <c r="B352" s="55" t="s">
        <v>116</v>
      </c>
      <c r="C352" s="46" t="s">
        <v>161</v>
      </c>
      <c r="D352" s="46">
        <v>2</v>
      </c>
      <c r="E352" s="110"/>
      <c r="F352" s="66">
        <f>D352*E352</f>
        <v>0</v>
      </c>
      <c r="G352" s="14"/>
      <c r="H352" s="42" t="str">
        <f>IF(E352="","Vnesi ceno!","")</f>
        <v>Vnesi ceno!</v>
      </c>
      <c r="I352" s="14"/>
    </row>
    <row r="353" spans="1:9" ht="11.25" x14ac:dyDescent="0.2">
      <c r="A353" s="47"/>
      <c r="B353" s="56"/>
      <c r="C353" s="47"/>
      <c r="D353" s="47"/>
      <c r="E353" s="111"/>
      <c r="F353" s="67"/>
      <c r="G353" s="14"/>
      <c r="H353" s="14"/>
    </row>
    <row r="354" spans="1:9" ht="15.2" customHeight="1" x14ac:dyDescent="0.2">
      <c r="A354" s="46" t="s">
        <v>66</v>
      </c>
      <c r="B354" s="55" t="s">
        <v>103</v>
      </c>
      <c r="C354" s="46" t="s">
        <v>162</v>
      </c>
      <c r="D354" s="63">
        <v>2.0249999999999999</v>
      </c>
      <c r="E354" s="110"/>
      <c r="F354" s="66">
        <f>D354*E354</f>
        <v>0</v>
      </c>
      <c r="G354" s="14"/>
      <c r="H354" s="42" t="str">
        <f>IF(E354="","Vnesi ceno!","")</f>
        <v>Vnesi ceno!</v>
      </c>
      <c r="I354" s="14"/>
    </row>
    <row r="355" spans="1:9" ht="11.25" x14ac:dyDescent="0.2">
      <c r="A355" s="47"/>
      <c r="B355" s="56"/>
      <c r="C355" s="47"/>
      <c r="D355" s="47"/>
      <c r="E355" s="111"/>
      <c r="F355" s="67"/>
      <c r="G355" s="14"/>
      <c r="H355" s="14"/>
    </row>
    <row r="356" spans="1:9" ht="15.2" customHeight="1" x14ac:dyDescent="0.2">
      <c r="A356" s="46" t="s">
        <v>75</v>
      </c>
      <c r="B356" s="55" t="s">
        <v>137</v>
      </c>
      <c r="C356" s="46" t="s">
        <v>162</v>
      </c>
      <c r="D356" s="63">
        <v>2.0249999999999999</v>
      </c>
      <c r="E356" s="110"/>
      <c r="F356" s="66">
        <f>D356*E356</f>
        <v>0</v>
      </c>
      <c r="G356" s="14"/>
      <c r="H356" s="42" t="str">
        <f>IF(E356="","Vnesi ceno!","")</f>
        <v>Vnesi ceno!</v>
      </c>
      <c r="I356" s="14"/>
    </row>
    <row r="357" spans="1:9" ht="11.25" x14ac:dyDescent="0.2">
      <c r="A357" s="49"/>
      <c r="B357" s="58"/>
      <c r="C357" s="49"/>
      <c r="D357" s="49"/>
      <c r="E357" s="113"/>
      <c r="F357" s="68"/>
      <c r="G357" s="14"/>
      <c r="H357" s="14"/>
    </row>
    <row r="358" spans="1:9" ht="21.95" customHeight="1" x14ac:dyDescent="0.2">
      <c r="A358" s="44"/>
      <c r="B358" s="53" t="s">
        <v>138</v>
      </c>
      <c r="C358" s="60"/>
      <c r="D358" s="60"/>
      <c r="E358" s="108"/>
      <c r="F358" s="72">
        <f>F326+F330+F336+F344</f>
        <v>0</v>
      </c>
      <c r="G358" s="14"/>
    </row>
    <row r="359" spans="1:9" ht="34.700000000000003" customHeight="1" x14ac:dyDescent="0.2">
      <c r="A359" s="50" t="s">
        <v>76</v>
      </c>
      <c r="B359" s="53"/>
      <c r="C359" s="53"/>
      <c r="D359" s="53"/>
      <c r="E359" s="114"/>
      <c r="F359" s="50"/>
      <c r="G359" s="14"/>
    </row>
    <row r="360" spans="1:9" ht="15.2" customHeight="1" x14ac:dyDescent="0.2">
      <c r="A360" s="43" t="s">
        <v>50</v>
      </c>
      <c r="B360" s="43" t="s">
        <v>81</v>
      </c>
      <c r="C360" s="43" t="s">
        <v>159</v>
      </c>
      <c r="D360" s="43" t="s">
        <v>163</v>
      </c>
      <c r="E360" s="107" t="s">
        <v>164</v>
      </c>
      <c r="F360" s="64" t="s">
        <v>165</v>
      </c>
      <c r="G360" s="14"/>
    </row>
    <row r="361" spans="1:9" ht="21.95" customHeight="1" x14ac:dyDescent="0.2">
      <c r="A361" s="44">
        <v>1</v>
      </c>
      <c r="B361" s="53" t="s">
        <v>16</v>
      </c>
      <c r="C361" s="60"/>
      <c r="D361" s="60"/>
      <c r="E361" s="108" t="str">
        <f>IF(F361=0,"/","")</f>
        <v>/</v>
      </c>
      <c r="F361" s="70">
        <f>SUM(F362:F364)</f>
        <v>0</v>
      </c>
      <c r="G361" s="14"/>
    </row>
    <row r="362" spans="1:9" ht="11.25" x14ac:dyDescent="0.2">
      <c r="A362" s="45"/>
      <c r="B362" s="54"/>
      <c r="C362" s="45"/>
      <c r="D362" s="45"/>
      <c r="E362" s="109"/>
      <c r="F362" s="69"/>
      <c r="G362" s="14"/>
      <c r="H362" s="14"/>
    </row>
    <row r="363" spans="1:9" ht="15.2" customHeight="1" x14ac:dyDescent="0.2">
      <c r="A363" s="46" t="s">
        <v>51</v>
      </c>
      <c r="B363" s="55" t="s">
        <v>82</v>
      </c>
      <c r="C363" s="46" t="s">
        <v>160</v>
      </c>
      <c r="D363" s="63">
        <v>35.299999999999997</v>
      </c>
      <c r="E363" s="110"/>
      <c r="F363" s="66">
        <f>D363*E363</f>
        <v>0</v>
      </c>
      <c r="G363" s="14"/>
      <c r="H363" s="42" t="str">
        <f>IF(E363="","Vnesi ceno!","")</f>
        <v>Vnesi ceno!</v>
      </c>
      <c r="I363" s="14"/>
    </row>
    <row r="364" spans="1:9" ht="11.25" x14ac:dyDescent="0.2">
      <c r="A364" s="49"/>
      <c r="B364" s="58"/>
      <c r="C364" s="49"/>
      <c r="D364" s="49"/>
      <c r="E364" s="113"/>
      <c r="F364" s="68"/>
      <c r="G364" s="14"/>
      <c r="H364" s="14"/>
    </row>
    <row r="365" spans="1:9" ht="21.95" customHeight="1" x14ac:dyDescent="0.2">
      <c r="A365" s="44">
        <v>2</v>
      </c>
      <c r="B365" s="53" t="s">
        <v>17</v>
      </c>
      <c r="C365" s="60"/>
      <c r="D365" s="60"/>
      <c r="E365" s="108" t="str">
        <f>IF(F365=0,"/","")</f>
        <v>/</v>
      </c>
      <c r="F365" s="70">
        <f>SUM(F366:F372)</f>
        <v>0</v>
      </c>
      <c r="G365" s="14"/>
    </row>
    <row r="366" spans="1:9" ht="11.25" x14ac:dyDescent="0.2">
      <c r="A366" s="45"/>
      <c r="B366" s="54"/>
      <c r="C366" s="45"/>
      <c r="D366" s="45"/>
      <c r="E366" s="109"/>
      <c r="F366" s="69"/>
      <c r="G366" s="14"/>
      <c r="H366" s="14"/>
    </row>
    <row r="367" spans="1:9" ht="25.7" customHeight="1" x14ac:dyDescent="0.2">
      <c r="A367" s="46" t="s">
        <v>52</v>
      </c>
      <c r="B367" s="55" t="s">
        <v>139</v>
      </c>
      <c r="C367" s="46" t="s">
        <v>161</v>
      </c>
      <c r="D367" s="46">
        <v>4</v>
      </c>
      <c r="E367" s="110"/>
      <c r="F367" s="66">
        <f>D367*E367</f>
        <v>0</v>
      </c>
      <c r="G367" s="14"/>
      <c r="H367" s="42" t="str">
        <f>IF(E367="","Vnesi ceno brez senčil!","")</f>
        <v>Vnesi ceno brez senčil!</v>
      </c>
      <c r="I367" s="14"/>
    </row>
    <row r="368" spans="1:9" ht="11.25" x14ac:dyDescent="0.2">
      <c r="A368" s="47"/>
      <c r="B368" s="56"/>
      <c r="C368" s="47"/>
      <c r="D368" s="47"/>
      <c r="E368" s="111"/>
      <c r="F368" s="67"/>
      <c r="G368" s="14"/>
      <c r="H368" s="14"/>
    </row>
    <row r="369" spans="1:9" ht="25.7" customHeight="1" x14ac:dyDescent="0.2">
      <c r="A369" s="46" t="s">
        <v>53</v>
      </c>
      <c r="B369" s="55" t="s">
        <v>140</v>
      </c>
      <c r="C369" s="46" t="s">
        <v>161</v>
      </c>
      <c r="D369" s="46">
        <v>1</v>
      </c>
      <c r="E369" s="110"/>
      <c r="F369" s="66">
        <f>D369*E369</f>
        <v>0</v>
      </c>
      <c r="G369" s="14"/>
      <c r="H369" s="42" t="str">
        <f>IF(E369="","Vnesi ceno brez senčil!","")</f>
        <v>Vnesi ceno brez senčil!</v>
      </c>
      <c r="I369" s="14"/>
    </row>
    <row r="370" spans="1:9" ht="11.25" x14ac:dyDescent="0.2">
      <c r="A370" s="47"/>
      <c r="B370" s="56"/>
      <c r="C370" s="47"/>
      <c r="D370" s="47"/>
      <c r="E370" s="111"/>
      <c r="F370" s="67"/>
      <c r="G370" s="14"/>
      <c r="H370" s="14"/>
    </row>
    <row r="371" spans="1:9" ht="25.7" customHeight="1" x14ac:dyDescent="0.2">
      <c r="A371" s="46" t="s">
        <v>54</v>
      </c>
      <c r="B371" s="55" t="s">
        <v>141</v>
      </c>
      <c r="C371" s="46" t="s">
        <v>161</v>
      </c>
      <c r="D371" s="46">
        <v>2</v>
      </c>
      <c r="E371" s="110"/>
      <c r="F371" s="66">
        <f>D371*E371</f>
        <v>0</v>
      </c>
      <c r="G371" s="14"/>
      <c r="H371" s="42" t="str">
        <f>IF(E371="","Vnesi ceno brez senčil!","")</f>
        <v>Vnesi ceno brez senčil!</v>
      </c>
      <c r="I371" s="14"/>
    </row>
    <row r="372" spans="1:9" ht="11.25" x14ac:dyDescent="0.2">
      <c r="A372" s="49"/>
      <c r="B372" s="58"/>
      <c r="C372" s="49"/>
      <c r="D372" s="49"/>
      <c r="E372" s="113"/>
      <c r="F372" s="68"/>
      <c r="G372" s="14"/>
      <c r="H372" s="14"/>
    </row>
    <row r="373" spans="1:9" ht="21.95" customHeight="1" x14ac:dyDescent="0.2">
      <c r="A373" s="44">
        <v>3</v>
      </c>
      <c r="B373" s="53" t="s">
        <v>18</v>
      </c>
      <c r="C373" s="60"/>
      <c r="D373" s="60"/>
      <c r="E373" s="108" t="str">
        <f>IF(F373=0,"/","")</f>
        <v>/</v>
      </c>
      <c r="F373" s="70">
        <f>SUM(F374:F380)</f>
        <v>0</v>
      </c>
      <c r="G373" s="14"/>
    </row>
    <row r="374" spans="1:9" ht="11.25" x14ac:dyDescent="0.2">
      <c r="A374" s="45"/>
      <c r="B374" s="54"/>
      <c r="C374" s="45"/>
      <c r="D374" s="45"/>
      <c r="E374" s="109"/>
      <c r="F374" s="69"/>
      <c r="G374" s="14"/>
      <c r="H374" s="14"/>
    </row>
    <row r="375" spans="1:9" ht="25.7" customHeight="1" x14ac:dyDescent="0.2">
      <c r="A375" s="46" t="s">
        <v>56</v>
      </c>
      <c r="B375" s="55" t="s">
        <v>122</v>
      </c>
      <c r="C375" s="46" t="s">
        <v>160</v>
      </c>
      <c r="D375" s="63">
        <v>35.299999999999997</v>
      </c>
      <c r="E375" s="110"/>
      <c r="F375" s="66">
        <f>D375*E375</f>
        <v>0</v>
      </c>
      <c r="G375" s="14"/>
      <c r="H375" s="42" t="str">
        <f>IF(E375="","Vnesi ceno!","")</f>
        <v>Vnesi ceno!</v>
      </c>
      <c r="I375" s="14"/>
    </row>
    <row r="376" spans="1:9" ht="11.25" x14ac:dyDescent="0.2">
      <c r="A376" s="47"/>
      <c r="B376" s="56"/>
      <c r="C376" s="47"/>
      <c r="D376" s="47"/>
      <c r="E376" s="111"/>
      <c r="F376" s="67"/>
      <c r="G376" s="14"/>
      <c r="H376" s="14"/>
    </row>
    <row r="377" spans="1:9" ht="15.95" customHeight="1" x14ac:dyDescent="0.2">
      <c r="A377" s="14"/>
      <c r="B377" s="57" t="s">
        <v>87</v>
      </c>
      <c r="C377" s="14"/>
      <c r="D377" s="14"/>
      <c r="E377" s="103"/>
      <c r="F377" s="14"/>
    </row>
    <row r="378" spans="1:9" x14ac:dyDescent="0.2">
      <c r="B378" s="14"/>
    </row>
    <row r="379" spans="1:9" ht="15.95" customHeight="1" x14ac:dyDescent="0.2">
      <c r="A379" s="14"/>
      <c r="B379" s="57" t="s">
        <v>88</v>
      </c>
      <c r="C379" s="14"/>
    </row>
    <row r="380" spans="1:9" x14ac:dyDescent="0.2">
      <c r="A380" s="10"/>
      <c r="B380" s="10"/>
      <c r="C380" s="10"/>
      <c r="D380" s="10"/>
      <c r="E380" s="104"/>
      <c r="F380" s="10"/>
    </row>
    <row r="381" spans="1:9" ht="21.95" customHeight="1" x14ac:dyDescent="0.2">
      <c r="A381" s="48">
        <v>4</v>
      </c>
      <c r="B381" s="52" t="s">
        <v>19</v>
      </c>
      <c r="C381" s="61"/>
      <c r="D381" s="61"/>
      <c r="E381" s="112" t="str">
        <f>IF(F381=0,"/","")</f>
        <v>/</v>
      </c>
      <c r="F381" s="71">
        <f>SUM(F382:F392)</f>
        <v>0</v>
      </c>
      <c r="G381" s="14"/>
    </row>
    <row r="382" spans="1:9" ht="11.25" x14ac:dyDescent="0.2">
      <c r="A382" s="45"/>
      <c r="B382" s="54"/>
      <c r="C382" s="45"/>
      <c r="D382" s="45"/>
      <c r="E382" s="109"/>
      <c r="F382" s="69"/>
      <c r="G382" s="14"/>
      <c r="H382" s="14"/>
    </row>
    <row r="383" spans="1:9" ht="15.2" customHeight="1" x14ac:dyDescent="0.2">
      <c r="A383" s="46" t="s">
        <v>57</v>
      </c>
      <c r="B383" s="55" t="s">
        <v>89</v>
      </c>
      <c r="C383" s="46" t="s">
        <v>160</v>
      </c>
      <c r="D383" s="63">
        <v>8.4</v>
      </c>
      <c r="E383" s="110"/>
      <c r="F383" s="66">
        <f>D383*E383</f>
        <v>0</v>
      </c>
      <c r="G383" s="14"/>
      <c r="H383" s="42" t="str">
        <f>IF(E383="","Vnesi ceno!","")</f>
        <v>Vnesi ceno!</v>
      </c>
      <c r="I383" s="14"/>
    </row>
    <row r="384" spans="1:9" ht="11.25" x14ac:dyDescent="0.2">
      <c r="A384" s="47"/>
      <c r="B384" s="56"/>
      <c r="C384" s="47"/>
      <c r="D384" s="47"/>
      <c r="E384" s="111"/>
      <c r="F384" s="67"/>
      <c r="G384" s="14"/>
      <c r="H384" s="14"/>
    </row>
    <row r="385" spans="1:9" ht="15.2" customHeight="1" x14ac:dyDescent="0.2">
      <c r="A385" s="46" t="s">
        <v>58</v>
      </c>
      <c r="B385" s="55" t="s">
        <v>90</v>
      </c>
      <c r="C385" s="46" t="s">
        <v>161</v>
      </c>
      <c r="D385" s="46">
        <v>5</v>
      </c>
      <c r="E385" s="110"/>
      <c r="F385" s="66">
        <f>D385*E385</f>
        <v>0</v>
      </c>
      <c r="G385" s="14"/>
      <c r="H385" s="42" t="str">
        <f>IF(E385="","Vnesi ceno!","")</f>
        <v>Vnesi ceno!</v>
      </c>
      <c r="I385" s="14"/>
    </row>
    <row r="386" spans="1:9" ht="11.25" x14ac:dyDescent="0.2">
      <c r="A386" s="47"/>
      <c r="B386" s="56"/>
      <c r="C386" s="47"/>
      <c r="D386" s="47"/>
      <c r="E386" s="111"/>
      <c r="F386" s="67"/>
      <c r="G386" s="14"/>
      <c r="H386" s="14"/>
    </row>
    <row r="387" spans="1:9" ht="15.2" customHeight="1" x14ac:dyDescent="0.2">
      <c r="A387" s="46" t="s">
        <v>59</v>
      </c>
      <c r="B387" s="55" t="s">
        <v>115</v>
      </c>
      <c r="C387" s="46" t="s">
        <v>160</v>
      </c>
      <c r="D387" s="63">
        <v>8.4</v>
      </c>
      <c r="E387" s="110"/>
      <c r="F387" s="66">
        <f>D387*E387</f>
        <v>0</v>
      </c>
      <c r="G387" s="14"/>
      <c r="H387" s="42" t="str">
        <f>IF(E387="","Vnesi ceno!","")</f>
        <v>Vnesi ceno!</v>
      </c>
      <c r="I387" s="14"/>
    </row>
    <row r="388" spans="1:9" ht="11.25" x14ac:dyDescent="0.2">
      <c r="A388" s="47"/>
      <c r="B388" s="56"/>
      <c r="C388" s="47"/>
      <c r="D388" s="47"/>
      <c r="E388" s="111"/>
      <c r="F388" s="67"/>
      <c r="G388" s="14"/>
      <c r="H388" s="14"/>
    </row>
    <row r="389" spans="1:9" ht="15.2" customHeight="1" x14ac:dyDescent="0.2">
      <c r="A389" s="46" t="s">
        <v>60</v>
      </c>
      <c r="B389" s="55" t="s">
        <v>116</v>
      </c>
      <c r="C389" s="46" t="s">
        <v>161</v>
      </c>
      <c r="D389" s="46">
        <v>5</v>
      </c>
      <c r="E389" s="110"/>
      <c r="F389" s="66">
        <f>D389*E389</f>
        <v>0</v>
      </c>
      <c r="G389" s="14"/>
      <c r="H389" s="42" t="str">
        <f>IF(E389="","Vnesi ceno!","")</f>
        <v>Vnesi ceno!</v>
      </c>
      <c r="I389" s="14"/>
    </row>
    <row r="390" spans="1:9" ht="11.25" x14ac:dyDescent="0.2">
      <c r="A390" s="47"/>
      <c r="B390" s="56"/>
      <c r="C390" s="47"/>
      <c r="D390" s="47"/>
      <c r="E390" s="111"/>
      <c r="F390" s="67"/>
      <c r="G390" s="14"/>
      <c r="H390" s="14"/>
    </row>
    <row r="391" spans="1:9" ht="15.2" customHeight="1" x14ac:dyDescent="0.2">
      <c r="A391" s="46" t="s">
        <v>66</v>
      </c>
      <c r="B391" s="55" t="s">
        <v>91</v>
      </c>
      <c r="C391" s="46" t="s">
        <v>162</v>
      </c>
      <c r="D391" s="63">
        <v>10.965</v>
      </c>
      <c r="E391" s="110"/>
      <c r="F391" s="66">
        <f>D391*E391</f>
        <v>0</v>
      </c>
      <c r="G391" s="14"/>
      <c r="H391" s="42" t="str">
        <f>IF(E391="","Vnesi ceno!","")</f>
        <v>Vnesi ceno!</v>
      </c>
      <c r="I391" s="14"/>
    </row>
    <row r="392" spans="1:9" ht="11.25" x14ac:dyDescent="0.2">
      <c r="A392" s="49"/>
      <c r="B392" s="58"/>
      <c r="C392" s="49"/>
      <c r="D392" s="49"/>
      <c r="E392" s="113"/>
      <c r="F392" s="68"/>
      <c r="G392" s="14"/>
      <c r="H392" s="14"/>
    </row>
    <row r="393" spans="1:9" ht="21.95" customHeight="1" x14ac:dyDescent="0.2">
      <c r="A393" s="44"/>
      <c r="B393" s="53" t="s">
        <v>142</v>
      </c>
      <c r="C393" s="60"/>
      <c r="D393" s="60"/>
      <c r="E393" s="108"/>
      <c r="F393" s="72">
        <f>F361+F365+F373+F381</f>
        <v>0</v>
      </c>
      <c r="G393" s="14"/>
    </row>
    <row r="394" spans="1:9" ht="34.700000000000003" customHeight="1" x14ac:dyDescent="0.2">
      <c r="A394" s="50" t="s">
        <v>77</v>
      </c>
      <c r="B394" s="53"/>
      <c r="C394" s="53"/>
      <c r="D394" s="53"/>
      <c r="E394" s="114"/>
      <c r="F394" s="50"/>
      <c r="G394" s="14"/>
    </row>
    <row r="395" spans="1:9" ht="15.2" customHeight="1" x14ac:dyDescent="0.2">
      <c r="A395" s="43" t="s">
        <v>50</v>
      </c>
      <c r="B395" s="43" t="s">
        <v>81</v>
      </c>
      <c r="C395" s="43" t="s">
        <v>159</v>
      </c>
      <c r="D395" s="43" t="s">
        <v>163</v>
      </c>
      <c r="E395" s="107" t="s">
        <v>164</v>
      </c>
      <c r="F395" s="64" t="s">
        <v>165</v>
      </c>
      <c r="G395" s="14"/>
    </row>
    <row r="396" spans="1:9" ht="21.95" customHeight="1" x14ac:dyDescent="0.2">
      <c r="A396" s="44">
        <v>1</v>
      </c>
      <c r="B396" s="53" t="s">
        <v>16</v>
      </c>
      <c r="C396" s="60"/>
      <c r="D396" s="60"/>
      <c r="E396" s="108" t="str">
        <f>IF(F396=0,"/","")</f>
        <v>/</v>
      </c>
      <c r="F396" s="70">
        <f>SUM(F397:F399)</f>
        <v>0</v>
      </c>
      <c r="G396" s="14"/>
    </row>
    <row r="397" spans="1:9" ht="11.25" x14ac:dyDescent="0.2">
      <c r="A397" s="45"/>
      <c r="B397" s="54"/>
      <c r="C397" s="45"/>
      <c r="D397" s="45"/>
      <c r="E397" s="109"/>
      <c r="F397" s="69"/>
      <c r="G397" s="14"/>
      <c r="H397" s="14"/>
    </row>
    <row r="398" spans="1:9" ht="15.2" customHeight="1" x14ac:dyDescent="0.2">
      <c r="A398" s="46" t="s">
        <v>51</v>
      </c>
      <c r="B398" s="55" t="s">
        <v>82</v>
      </c>
      <c r="C398" s="46" t="s">
        <v>160</v>
      </c>
      <c r="D398" s="63">
        <v>39.299999999999997</v>
      </c>
      <c r="E398" s="110"/>
      <c r="F398" s="66">
        <f>D398*E398</f>
        <v>0</v>
      </c>
      <c r="G398" s="14"/>
      <c r="H398" s="42" t="str">
        <f>IF(E398="","Vnesi ceno!","")</f>
        <v>Vnesi ceno!</v>
      </c>
      <c r="I398" s="14"/>
    </row>
    <row r="399" spans="1:9" ht="11.25" x14ac:dyDescent="0.2">
      <c r="A399" s="49"/>
      <c r="B399" s="58"/>
      <c r="C399" s="49"/>
      <c r="D399" s="49"/>
      <c r="E399" s="113"/>
      <c r="F399" s="68"/>
      <c r="G399" s="14"/>
      <c r="H399" s="14"/>
    </row>
    <row r="400" spans="1:9" ht="21.95" customHeight="1" x14ac:dyDescent="0.2">
      <c r="A400" s="44">
        <v>2</v>
      </c>
      <c r="B400" s="53" t="s">
        <v>17</v>
      </c>
      <c r="C400" s="60"/>
      <c r="D400" s="60"/>
      <c r="E400" s="108" t="str">
        <f>IF(F400=0,"/","")</f>
        <v>/</v>
      </c>
      <c r="F400" s="70">
        <f>SUM(F401:F407)</f>
        <v>0</v>
      </c>
      <c r="G400" s="14"/>
    </row>
    <row r="401" spans="1:9" ht="11.25" x14ac:dyDescent="0.2">
      <c r="A401" s="45"/>
      <c r="B401" s="54"/>
      <c r="C401" s="45"/>
      <c r="D401" s="45"/>
      <c r="E401" s="109"/>
      <c r="F401" s="69"/>
      <c r="G401" s="14"/>
      <c r="H401" s="14"/>
    </row>
    <row r="402" spans="1:9" ht="38.450000000000003" customHeight="1" x14ac:dyDescent="0.2">
      <c r="A402" s="46" t="s">
        <v>52</v>
      </c>
      <c r="B402" s="55" t="s">
        <v>143</v>
      </c>
      <c r="C402" s="46" t="s">
        <v>161</v>
      </c>
      <c r="D402" s="46">
        <v>1</v>
      </c>
      <c r="E402" s="110"/>
      <c r="F402" s="66">
        <f>D402*E402</f>
        <v>0</v>
      </c>
      <c r="G402" s="14"/>
      <c r="H402" s="42" t="str">
        <f>IF(E402="","Vnesi ceno brez senčil!","")</f>
        <v>Vnesi ceno brez senčil!</v>
      </c>
      <c r="I402" s="14"/>
    </row>
    <row r="403" spans="1:9" ht="11.25" x14ac:dyDescent="0.2">
      <c r="A403" s="47"/>
      <c r="B403" s="56"/>
      <c r="C403" s="47"/>
      <c r="D403" s="47"/>
      <c r="E403" s="111"/>
      <c r="F403" s="67"/>
      <c r="G403" s="14"/>
      <c r="H403" s="14"/>
    </row>
    <row r="404" spans="1:9" ht="38.450000000000003" customHeight="1" x14ac:dyDescent="0.2">
      <c r="A404" s="46" t="s">
        <v>53</v>
      </c>
      <c r="B404" s="55" t="s">
        <v>144</v>
      </c>
      <c r="C404" s="46" t="s">
        <v>161</v>
      </c>
      <c r="D404" s="46">
        <v>6</v>
      </c>
      <c r="E404" s="110"/>
      <c r="F404" s="66">
        <f>D404*E404</f>
        <v>0</v>
      </c>
      <c r="G404" s="14"/>
      <c r="H404" s="42" t="str">
        <f>IF(E404="","Vnesi ceno brez senčil!","")</f>
        <v>Vnesi ceno brez senčil!</v>
      </c>
      <c r="I404" s="14"/>
    </row>
    <row r="405" spans="1:9" ht="11.25" x14ac:dyDescent="0.2">
      <c r="A405" s="47"/>
      <c r="B405" s="56"/>
      <c r="C405" s="47"/>
      <c r="D405" s="47"/>
      <c r="E405" s="111"/>
      <c r="F405" s="67"/>
      <c r="G405" s="14"/>
      <c r="H405" s="14"/>
    </row>
    <row r="406" spans="1:9" ht="38.450000000000003" customHeight="1" x14ac:dyDescent="0.2">
      <c r="A406" s="46" t="s">
        <v>54</v>
      </c>
      <c r="B406" s="55" t="s">
        <v>145</v>
      </c>
      <c r="C406" s="46" t="s">
        <v>161</v>
      </c>
      <c r="D406" s="46">
        <v>1</v>
      </c>
      <c r="E406" s="110"/>
      <c r="F406" s="66">
        <f>D406*E406</f>
        <v>0</v>
      </c>
      <c r="G406" s="14"/>
      <c r="H406" s="42" t="str">
        <f>IF(E406="","Vnesi ceno brez senčil!","")</f>
        <v>Vnesi ceno brez senčil!</v>
      </c>
      <c r="I406" s="14"/>
    </row>
    <row r="407" spans="1:9" ht="11.25" x14ac:dyDescent="0.2">
      <c r="A407" s="49"/>
      <c r="B407" s="58"/>
      <c r="C407" s="49"/>
      <c r="D407" s="49"/>
      <c r="E407" s="113"/>
      <c r="F407" s="68"/>
      <c r="G407" s="14"/>
      <c r="H407" s="14"/>
    </row>
    <row r="408" spans="1:9" ht="21.95" customHeight="1" x14ac:dyDescent="0.2">
      <c r="A408" s="44">
        <v>3</v>
      </c>
      <c r="B408" s="53" t="s">
        <v>18</v>
      </c>
      <c r="C408" s="60"/>
      <c r="D408" s="60"/>
      <c r="E408" s="108" t="str">
        <f>IF(F408=0,"/","")</f>
        <v>/</v>
      </c>
      <c r="F408" s="70">
        <f>SUM(F409:F415)</f>
        <v>0</v>
      </c>
      <c r="G408" s="14"/>
    </row>
    <row r="409" spans="1:9" ht="11.25" x14ac:dyDescent="0.2">
      <c r="A409" s="45"/>
      <c r="B409" s="54"/>
      <c r="C409" s="45"/>
      <c r="D409" s="45"/>
      <c r="E409" s="109"/>
      <c r="F409" s="69"/>
      <c r="G409" s="14"/>
      <c r="H409" s="14"/>
    </row>
    <row r="410" spans="1:9" ht="25.7" customHeight="1" x14ac:dyDescent="0.2">
      <c r="A410" s="46" t="s">
        <v>56</v>
      </c>
      <c r="B410" s="55" t="s">
        <v>122</v>
      </c>
      <c r="C410" s="46" t="s">
        <v>160</v>
      </c>
      <c r="D410" s="63">
        <v>39.299999999999997</v>
      </c>
      <c r="E410" s="110"/>
      <c r="F410" s="66">
        <f>D410*E410</f>
        <v>0</v>
      </c>
      <c r="G410" s="14"/>
      <c r="H410" s="42" t="str">
        <f>IF(E410="","Vnesi ceno!","")</f>
        <v>Vnesi ceno!</v>
      </c>
      <c r="I410" s="14"/>
    </row>
    <row r="411" spans="1:9" ht="11.25" x14ac:dyDescent="0.2">
      <c r="A411" s="47"/>
      <c r="B411" s="56"/>
      <c r="C411" s="47"/>
      <c r="D411" s="47"/>
      <c r="E411" s="111"/>
      <c r="F411" s="67"/>
      <c r="G411" s="14"/>
      <c r="H411" s="14"/>
    </row>
    <row r="412" spans="1:9" ht="15.95" customHeight="1" x14ac:dyDescent="0.2">
      <c r="A412" s="14"/>
      <c r="B412" s="57" t="s">
        <v>87</v>
      </c>
      <c r="C412" s="14"/>
      <c r="D412" s="14"/>
      <c r="E412" s="103"/>
      <c r="F412" s="14"/>
    </row>
    <row r="413" spans="1:9" x14ac:dyDescent="0.2">
      <c r="B413" s="14"/>
    </row>
    <row r="414" spans="1:9" ht="15.95" customHeight="1" x14ac:dyDescent="0.2">
      <c r="A414" s="14"/>
      <c r="B414" s="57" t="s">
        <v>88</v>
      </c>
      <c r="C414" s="14"/>
    </row>
    <row r="415" spans="1:9" x14ac:dyDescent="0.2">
      <c r="A415" s="10"/>
      <c r="B415" s="10"/>
      <c r="C415" s="10"/>
      <c r="D415" s="10"/>
      <c r="E415" s="104"/>
      <c r="F415" s="10"/>
    </row>
    <row r="416" spans="1:9" ht="21.95" customHeight="1" x14ac:dyDescent="0.2">
      <c r="A416" s="48">
        <v>4</v>
      </c>
      <c r="B416" s="52" t="s">
        <v>19</v>
      </c>
      <c r="C416" s="61"/>
      <c r="D416" s="61"/>
      <c r="E416" s="112" t="str">
        <f>IF(F416=0,"/","")</f>
        <v>/</v>
      </c>
      <c r="F416" s="71">
        <f>SUM(F417:F425)</f>
        <v>0</v>
      </c>
      <c r="G416" s="14"/>
    </row>
    <row r="417" spans="1:9" ht="11.25" x14ac:dyDescent="0.2">
      <c r="A417" s="45"/>
      <c r="B417" s="54"/>
      <c r="C417" s="45"/>
      <c r="D417" s="45"/>
      <c r="E417" s="109"/>
      <c r="F417" s="69"/>
      <c r="G417" s="14"/>
      <c r="H417" s="14"/>
    </row>
    <row r="418" spans="1:9" ht="15.2" customHeight="1" x14ac:dyDescent="0.2">
      <c r="A418" s="46" t="s">
        <v>57</v>
      </c>
      <c r="B418" s="55" t="s">
        <v>89</v>
      </c>
      <c r="C418" s="46" t="s">
        <v>160</v>
      </c>
      <c r="D418" s="63">
        <v>7.1</v>
      </c>
      <c r="E418" s="110"/>
      <c r="F418" s="66">
        <f>D418*E418</f>
        <v>0</v>
      </c>
      <c r="G418" s="14"/>
      <c r="H418" s="42" t="str">
        <f>IF(E418="","Vnesi ceno!","")</f>
        <v>Vnesi ceno!</v>
      </c>
      <c r="I418" s="14"/>
    </row>
    <row r="419" spans="1:9" ht="11.25" x14ac:dyDescent="0.2">
      <c r="A419" s="47"/>
      <c r="B419" s="56"/>
      <c r="C419" s="47"/>
      <c r="D419" s="47"/>
      <c r="E419" s="111"/>
      <c r="F419" s="67"/>
      <c r="G419" s="14"/>
      <c r="H419" s="14"/>
    </row>
    <row r="420" spans="1:9" ht="15.2" customHeight="1" x14ac:dyDescent="0.2">
      <c r="A420" s="46" t="s">
        <v>58</v>
      </c>
      <c r="B420" s="55" t="s">
        <v>90</v>
      </c>
      <c r="C420" s="46" t="s">
        <v>161</v>
      </c>
      <c r="D420" s="46">
        <v>4</v>
      </c>
      <c r="E420" s="110"/>
      <c r="F420" s="66">
        <f>D420*E420</f>
        <v>0</v>
      </c>
      <c r="G420" s="14"/>
      <c r="H420" s="42" t="str">
        <f>IF(E420="","Vnesi ceno!","")</f>
        <v>Vnesi ceno!</v>
      </c>
      <c r="I420" s="14"/>
    </row>
    <row r="421" spans="1:9" ht="11.25" x14ac:dyDescent="0.2">
      <c r="A421" s="47"/>
      <c r="B421" s="56"/>
      <c r="C421" s="47"/>
      <c r="D421" s="47"/>
      <c r="E421" s="111"/>
      <c r="F421" s="67"/>
      <c r="G421" s="14"/>
      <c r="H421" s="14"/>
    </row>
    <row r="422" spans="1:9" ht="15.2" customHeight="1" x14ac:dyDescent="0.2">
      <c r="A422" s="46" t="s">
        <v>59</v>
      </c>
      <c r="B422" s="55" t="s">
        <v>103</v>
      </c>
      <c r="C422" s="46" t="s">
        <v>162</v>
      </c>
      <c r="D422" s="63">
        <v>11.455</v>
      </c>
      <c r="E422" s="110"/>
      <c r="F422" s="66">
        <f>D422*E422</f>
        <v>0</v>
      </c>
      <c r="G422" s="14"/>
      <c r="H422" s="42" t="str">
        <f>IF(E422="","Vnesi ceno!","")</f>
        <v>Vnesi ceno!</v>
      </c>
      <c r="I422" s="14"/>
    </row>
    <row r="423" spans="1:9" ht="11.25" x14ac:dyDescent="0.2">
      <c r="A423" s="47"/>
      <c r="B423" s="56"/>
      <c r="C423" s="47"/>
      <c r="D423" s="47"/>
      <c r="E423" s="111"/>
      <c r="F423" s="67"/>
      <c r="G423" s="14"/>
      <c r="H423" s="14"/>
    </row>
    <row r="424" spans="1:9" ht="15.2" customHeight="1" x14ac:dyDescent="0.2">
      <c r="A424" s="46" t="s">
        <v>60</v>
      </c>
      <c r="B424" s="55" t="s">
        <v>146</v>
      </c>
      <c r="C424" s="46" t="s">
        <v>160</v>
      </c>
      <c r="D424" s="63">
        <v>32</v>
      </c>
      <c r="E424" s="110"/>
      <c r="F424" s="66">
        <f>D424*E424</f>
        <v>0</v>
      </c>
      <c r="G424" s="14"/>
      <c r="H424" s="42" t="str">
        <f>IF(E424="","Vnesi ceno!","")</f>
        <v>Vnesi ceno!</v>
      </c>
      <c r="I424" s="14"/>
    </row>
    <row r="425" spans="1:9" ht="11.25" x14ac:dyDescent="0.2">
      <c r="A425" s="49"/>
      <c r="B425" s="58"/>
      <c r="C425" s="49"/>
      <c r="D425" s="49"/>
      <c r="E425" s="113"/>
      <c r="F425" s="68"/>
      <c r="G425" s="14"/>
      <c r="H425" s="14"/>
    </row>
    <row r="426" spans="1:9" ht="21.95" customHeight="1" x14ac:dyDescent="0.2">
      <c r="A426" s="44"/>
      <c r="B426" s="53" t="s">
        <v>147</v>
      </c>
      <c r="C426" s="60"/>
      <c r="D426" s="60"/>
      <c r="E426" s="108"/>
      <c r="F426" s="72">
        <f>F396+F400+F408+F416</f>
        <v>0</v>
      </c>
      <c r="G426" s="14"/>
    </row>
    <row r="427" spans="1:9" ht="34.700000000000003" customHeight="1" x14ac:dyDescent="0.2">
      <c r="A427" s="50" t="s">
        <v>78</v>
      </c>
      <c r="B427" s="53"/>
      <c r="C427" s="53"/>
      <c r="D427" s="53"/>
      <c r="E427" s="114"/>
      <c r="F427" s="50"/>
      <c r="G427" s="14"/>
    </row>
    <row r="428" spans="1:9" ht="15.2" customHeight="1" x14ac:dyDescent="0.2">
      <c r="A428" s="43" t="s">
        <v>50</v>
      </c>
      <c r="B428" s="43" t="s">
        <v>81</v>
      </c>
      <c r="C428" s="43" t="s">
        <v>159</v>
      </c>
      <c r="D428" s="43" t="s">
        <v>163</v>
      </c>
      <c r="E428" s="107" t="s">
        <v>164</v>
      </c>
      <c r="F428" s="64" t="s">
        <v>165</v>
      </c>
      <c r="G428" s="14"/>
    </row>
    <row r="429" spans="1:9" ht="21.95" customHeight="1" x14ac:dyDescent="0.2">
      <c r="A429" s="44">
        <v>1</v>
      </c>
      <c r="B429" s="53" t="s">
        <v>16</v>
      </c>
      <c r="C429" s="60"/>
      <c r="D429" s="60"/>
      <c r="E429" s="108" t="str">
        <f>IF(F429=0,"/","")</f>
        <v>/</v>
      </c>
      <c r="F429" s="70">
        <f>SUM(F430:F432)</f>
        <v>0</v>
      </c>
      <c r="G429" s="14"/>
    </row>
    <row r="430" spans="1:9" ht="11.25" x14ac:dyDescent="0.2">
      <c r="A430" s="45"/>
      <c r="B430" s="54"/>
      <c r="C430" s="45"/>
      <c r="D430" s="45"/>
      <c r="E430" s="109"/>
      <c r="F430" s="69"/>
      <c r="G430" s="14"/>
      <c r="H430" s="14"/>
    </row>
    <row r="431" spans="1:9" ht="15.2" customHeight="1" x14ac:dyDescent="0.2">
      <c r="A431" s="46" t="s">
        <v>51</v>
      </c>
      <c r="B431" s="55" t="s">
        <v>82</v>
      </c>
      <c r="C431" s="46" t="s">
        <v>160</v>
      </c>
      <c r="D431" s="63">
        <v>61.1</v>
      </c>
      <c r="E431" s="110"/>
      <c r="F431" s="66">
        <f>D431*E431</f>
        <v>0</v>
      </c>
      <c r="G431" s="14"/>
      <c r="H431" s="42" t="str">
        <f>IF(E431="","Vnesi ceno!","")</f>
        <v>Vnesi ceno!</v>
      </c>
      <c r="I431" s="14"/>
    </row>
    <row r="432" spans="1:9" ht="11.25" x14ac:dyDescent="0.2">
      <c r="A432" s="49"/>
      <c r="B432" s="58"/>
      <c r="C432" s="49"/>
      <c r="D432" s="49"/>
      <c r="E432" s="113"/>
      <c r="F432" s="68"/>
      <c r="G432" s="14"/>
      <c r="H432" s="14"/>
    </row>
    <row r="433" spans="1:9" ht="21.95" customHeight="1" x14ac:dyDescent="0.2">
      <c r="A433" s="44">
        <v>2</v>
      </c>
      <c r="B433" s="53" t="s">
        <v>17</v>
      </c>
      <c r="C433" s="60"/>
      <c r="D433" s="60"/>
      <c r="E433" s="108" t="str">
        <f>IF(F433=0,"/","")</f>
        <v>/</v>
      </c>
      <c r="F433" s="70">
        <f>SUM(F434:F448)</f>
        <v>0</v>
      </c>
      <c r="G433" s="14"/>
    </row>
    <row r="434" spans="1:9" ht="11.25" x14ac:dyDescent="0.2">
      <c r="A434" s="45"/>
      <c r="B434" s="54"/>
      <c r="C434" s="45"/>
      <c r="D434" s="45"/>
      <c r="E434" s="109"/>
      <c r="F434" s="69"/>
      <c r="G434" s="14"/>
      <c r="H434" s="14"/>
    </row>
    <row r="435" spans="1:9" ht="25.7" customHeight="1" x14ac:dyDescent="0.2">
      <c r="A435" s="46" t="s">
        <v>52</v>
      </c>
      <c r="B435" s="55" t="s">
        <v>148</v>
      </c>
      <c r="C435" s="46" t="s">
        <v>161</v>
      </c>
      <c r="D435" s="46">
        <v>1</v>
      </c>
      <c r="E435" s="110"/>
      <c r="F435" s="66">
        <f>D435*E435</f>
        <v>0</v>
      </c>
      <c r="G435" s="14"/>
      <c r="H435" s="42" t="str">
        <f>IF(E435="","Vnesi ceno brez senčil!","")</f>
        <v>Vnesi ceno brez senčil!</v>
      </c>
      <c r="I435" s="14"/>
    </row>
    <row r="436" spans="1:9" ht="11.25" x14ac:dyDescent="0.2">
      <c r="A436" s="47"/>
      <c r="B436" s="56"/>
      <c r="C436" s="47"/>
      <c r="D436" s="47"/>
      <c r="E436" s="111"/>
      <c r="F436" s="67"/>
      <c r="G436" s="14"/>
      <c r="H436" s="14"/>
    </row>
    <row r="437" spans="1:9" ht="25.7" customHeight="1" x14ac:dyDescent="0.2">
      <c r="A437" s="46" t="s">
        <v>53</v>
      </c>
      <c r="B437" s="55" t="s">
        <v>149</v>
      </c>
      <c r="C437" s="46" t="s">
        <v>161</v>
      </c>
      <c r="D437" s="46">
        <v>2</v>
      </c>
      <c r="E437" s="110"/>
      <c r="F437" s="66">
        <f>D437*E437</f>
        <v>0</v>
      </c>
      <c r="G437" s="14"/>
      <c r="H437" s="42" t="str">
        <f>IF(E437="","Vnesi ceno brez senčil!","")</f>
        <v>Vnesi ceno brez senčil!</v>
      </c>
      <c r="I437" s="14"/>
    </row>
    <row r="438" spans="1:9" ht="11.25" x14ac:dyDescent="0.2">
      <c r="A438" s="47"/>
      <c r="B438" s="56"/>
      <c r="C438" s="47"/>
      <c r="D438" s="47"/>
      <c r="E438" s="111"/>
      <c r="F438" s="67"/>
      <c r="G438" s="14"/>
      <c r="H438" s="14"/>
    </row>
    <row r="439" spans="1:9" ht="25.7" customHeight="1" x14ac:dyDescent="0.2">
      <c r="A439" s="46" t="s">
        <v>54</v>
      </c>
      <c r="B439" s="55" t="s">
        <v>150</v>
      </c>
      <c r="C439" s="46" t="s">
        <v>161</v>
      </c>
      <c r="D439" s="46">
        <v>1</v>
      </c>
      <c r="E439" s="110"/>
      <c r="F439" s="66">
        <f>D439*E439</f>
        <v>0</v>
      </c>
      <c r="G439" s="14"/>
      <c r="H439" s="42" t="str">
        <f>IF(E439="","Vnesi ceno brez senčil!","")</f>
        <v>Vnesi ceno brez senčil!</v>
      </c>
      <c r="I439" s="14"/>
    </row>
    <row r="440" spans="1:9" ht="11.25" x14ac:dyDescent="0.2">
      <c r="A440" s="47"/>
      <c r="B440" s="56"/>
      <c r="C440" s="47"/>
      <c r="D440" s="47"/>
      <c r="E440" s="111"/>
      <c r="F440" s="67"/>
      <c r="G440" s="14"/>
      <c r="H440" s="14"/>
    </row>
    <row r="441" spans="1:9" ht="25.7" customHeight="1" x14ac:dyDescent="0.2">
      <c r="A441" s="46" t="s">
        <v>55</v>
      </c>
      <c r="B441" s="55" t="s">
        <v>151</v>
      </c>
      <c r="C441" s="46" t="s">
        <v>161</v>
      </c>
      <c r="D441" s="46">
        <v>2</v>
      </c>
      <c r="E441" s="110"/>
      <c r="F441" s="66">
        <f>D441*E441</f>
        <v>0</v>
      </c>
      <c r="G441" s="14"/>
      <c r="H441" s="42" t="str">
        <f>IF(E441="","Vnesi ceno brez senčil!","")</f>
        <v>Vnesi ceno brez senčil!</v>
      </c>
      <c r="I441" s="14"/>
    </row>
    <row r="442" spans="1:9" ht="11.25" x14ac:dyDescent="0.2">
      <c r="A442" s="47"/>
      <c r="B442" s="56"/>
      <c r="C442" s="47"/>
      <c r="D442" s="47"/>
      <c r="E442" s="111"/>
      <c r="F442" s="67"/>
      <c r="G442" s="14"/>
      <c r="H442" s="14"/>
    </row>
    <row r="443" spans="1:9" ht="25.7" customHeight="1" x14ac:dyDescent="0.2">
      <c r="A443" s="46" t="s">
        <v>63</v>
      </c>
      <c r="B443" s="55" t="s">
        <v>152</v>
      </c>
      <c r="C443" s="46" t="s">
        <v>161</v>
      </c>
      <c r="D443" s="46">
        <v>1</v>
      </c>
      <c r="E443" s="110"/>
      <c r="F443" s="66">
        <f>D443*E443</f>
        <v>0</v>
      </c>
      <c r="G443" s="14"/>
      <c r="H443" s="42" t="str">
        <f>IF(E443="","Vnesi ceno brez senčil!","")</f>
        <v>Vnesi ceno brez senčil!</v>
      </c>
      <c r="I443" s="14"/>
    </row>
    <row r="444" spans="1:9" ht="11.25" x14ac:dyDescent="0.2">
      <c r="A444" s="47"/>
      <c r="B444" s="56"/>
      <c r="C444" s="47"/>
      <c r="D444" s="47"/>
      <c r="E444" s="111"/>
      <c r="F444" s="67"/>
      <c r="G444" s="14"/>
      <c r="H444" s="14"/>
    </row>
    <row r="445" spans="1:9" ht="25.7" customHeight="1" x14ac:dyDescent="0.2">
      <c r="A445" s="46" t="s">
        <v>65</v>
      </c>
      <c r="B445" s="55" t="s">
        <v>153</v>
      </c>
      <c r="C445" s="46" t="s">
        <v>161</v>
      </c>
      <c r="D445" s="46">
        <v>2</v>
      </c>
      <c r="E445" s="110"/>
      <c r="F445" s="66">
        <f>D445*E445</f>
        <v>0</v>
      </c>
      <c r="G445" s="14"/>
      <c r="H445" s="42" t="str">
        <f>IF(E445="","Vnesi ceno brez senčil!","")</f>
        <v>Vnesi ceno brez senčil!</v>
      </c>
      <c r="I445" s="14"/>
    </row>
    <row r="446" spans="1:9" ht="11.25" x14ac:dyDescent="0.2">
      <c r="A446" s="47"/>
      <c r="B446" s="56"/>
      <c r="C446" s="47"/>
      <c r="D446" s="47"/>
      <c r="E446" s="111"/>
      <c r="F446" s="67"/>
      <c r="G446" s="14"/>
      <c r="H446" s="14"/>
    </row>
    <row r="447" spans="1:9" ht="25.7" customHeight="1" x14ac:dyDescent="0.2">
      <c r="A447" s="46" t="s">
        <v>79</v>
      </c>
      <c r="B447" s="55" t="s">
        <v>154</v>
      </c>
      <c r="C447" s="46" t="s">
        <v>161</v>
      </c>
      <c r="D447" s="46">
        <v>1</v>
      </c>
      <c r="E447" s="110"/>
      <c r="F447" s="66">
        <f>D447*E447</f>
        <v>0</v>
      </c>
      <c r="G447" s="14"/>
      <c r="H447" s="42" t="str">
        <f>IF(E447="","Vnesi ceno brez senčil!","")</f>
        <v>Vnesi ceno brez senčil!</v>
      </c>
      <c r="I447" s="14"/>
    </row>
    <row r="448" spans="1:9" ht="11.25" x14ac:dyDescent="0.2">
      <c r="A448" s="49"/>
      <c r="B448" s="58"/>
      <c r="C448" s="49"/>
      <c r="D448" s="49"/>
      <c r="E448" s="113"/>
      <c r="F448" s="68"/>
      <c r="G448" s="14"/>
      <c r="H448" s="14"/>
    </row>
    <row r="449" spans="1:9" ht="21.95" customHeight="1" x14ac:dyDescent="0.2">
      <c r="A449" s="44">
        <v>3</v>
      </c>
      <c r="B449" s="53" t="s">
        <v>18</v>
      </c>
      <c r="C449" s="60"/>
      <c r="D449" s="60"/>
      <c r="E449" s="108" t="str">
        <f>IF(F449=0,"/","")</f>
        <v>/</v>
      </c>
      <c r="F449" s="70">
        <f>SUM(F450:F456)</f>
        <v>0</v>
      </c>
      <c r="G449" s="14"/>
    </row>
    <row r="450" spans="1:9" ht="11.25" x14ac:dyDescent="0.2">
      <c r="A450" s="45"/>
      <c r="B450" s="54"/>
      <c r="C450" s="45"/>
      <c r="D450" s="45"/>
      <c r="E450" s="109"/>
      <c r="F450" s="69"/>
      <c r="G450" s="14"/>
      <c r="H450" s="14"/>
    </row>
    <row r="451" spans="1:9" ht="15.2" customHeight="1" x14ac:dyDescent="0.2">
      <c r="A451" s="46" t="s">
        <v>56</v>
      </c>
      <c r="B451" s="55" t="s">
        <v>86</v>
      </c>
      <c r="C451" s="46" t="s">
        <v>160</v>
      </c>
      <c r="D451" s="63">
        <v>61.1</v>
      </c>
      <c r="E451" s="110"/>
      <c r="F451" s="66">
        <f>D451*E451</f>
        <v>0</v>
      </c>
      <c r="G451" s="14"/>
      <c r="H451" s="42" t="str">
        <f>IF(E451="","Vnesi ceno!","")</f>
        <v>Vnesi ceno!</v>
      </c>
      <c r="I451" s="14"/>
    </row>
    <row r="452" spans="1:9" ht="11.25" x14ac:dyDescent="0.2">
      <c r="A452" s="47"/>
      <c r="B452" s="56"/>
      <c r="C452" s="47"/>
      <c r="D452" s="47"/>
      <c r="E452" s="111"/>
      <c r="F452" s="67"/>
      <c r="G452" s="14"/>
      <c r="H452" s="14"/>
    </row>
    <row r="453" spans="1:9" ht="15.95" customHeight="1" x14ac:dyDescent="0.2">
      <c r="A453" s="14"/>
      <c r="B453" s="57" t="s">
        <v>87</v>
      </c>
      <c r="C453" s="14"/>
      <c r="D453" s="14"/>
      <c r="E453" s="103"/>
      <c r="F453" s="14"/>
    </row>
    <row r="454" spans="1:9" x14ac:dyDescent="0.2">
      <c r="B454" s="14"/>
    </row>
    <row r="455" spans="1:9" ht="15.95" customHeight="1" x14ac:dyDescent="0.2">
      <c r="A455" s="14"/>
      <c r="B455" s="57" t="s">
        <v>88</v>
      </c>
      <c r="C455" s="14"/>
    </row>
    <row r="456" spans="1:9" x14ac:dyDescent="0.2">
      <c r="A456" s="10"/>
      <c r="B456" s="10"/>
      <c r="C456" s="10"/>
      <c r="D456" s="10"/>
      <c r="E456" s="104"/>
      <c r="F456" s="10"/>
    </row>
    <row r="457" spans="1:9" ht="21.95" customHeight="1" x14ac:dyDescent="0.2">
      <c r="A457" s="48">
        <v>4</v>
      </c>
      <c r="B457" s="52" t="s">
        <v>19</v>
      </c>
      <c r="C457" s="61"/>
      <c r="D457" s="61"/>
      <c r="E457" s="112" t="str">
        <f>IF(F457=0,"/","")</f>
        <v>/</v>
      </c>
      <c r="F457" s="71">
        <f>SUM(F458:F468)</f>
        <v>0</v>
      </c>
      <c r="G457" s="14"/>
    </row>
    <row r="458" spans="1:9" ht="11.25" x14ac:dyDescent="0.2">
      <c r="A458" s="45"/>
      <c r="B458" s="54"/>
      <c r="C458" s="45"/>
      <c r="D458" s="45"/>
      <c r="E458" s="109"/>
      <c r="F458" s="69"/>
      <c r="G458" s="14"/>
      <c r="H458" s="14"/>
    </row>
    <row r="459" spans="1:9" ht="15.2" customHeight="1" x14ac:dyDescent="0.2">
      <c r="A459" s="46" t="s">
        <v>57</v>
      </c>
      <c r="B459" s="55" t="s">
        <v>89</v>
      </c>
      <c r="C459" s="46" t="s">
        <v>160</v>
      </c>
      <c r="D459" s="63">
        <v>7.65</v>
      </c>
      <c r="E459" s="110"/>
      <c r="F459" s="66">
        <f>D459*E459</f>
        <v>0</v>
      </c>
      <c r="G459" s="14"/>
      <c r="H459" s="42" t="str">
        <f>IF(E459="","Vnesi ceno!","")</f>
        <v>Vnesi ceno!</v>
      </c>
      <c r="I459" s="14"/>
    </row>
    <row r="460" spans="1:9" ht="11.25" x14ac:dyDescent="0.2">
      <c r="A460" s="47"/>
      <c r="B460" s="56"/>
      <c r="C460" s="47"/>
      <c r="D460" s="47"/>
      <c r="E460" s="111"/>
      <c r="F460" s="67"/>
      <c r="G460" s="14"/>
      <c r="H460" s="14"/>
    </row>
    <row r="461" spans="1:9" ht="15.2" customHeight="1" x14ac:dyDescent="0.2">
      <c r="A461" s="46" t="s">
        <v>58</v>
      </c>
      <c r="B461" s="55" t="s">
        <v>90</v>
      </c>
      <c r="C461" s="46" t="s">
        <v>161</v>
      </c>
      <c r="D461" s="46">
        <v>4</v>
      </c>
      <c r="E461" s="110"/>
      <c r="F461" s="66">
        <f>D461*E461</f>
        <v>0</v>
      </c>
      <c r="G461" s="14"/>
      <c r="H461" s="42" t="str">
        <f>IF(E461="","Vnesi ceno!","")</f>
        <v>Vnesi ceno!</v>
      </c>
      <c r="I461" s="14"/>
    </row>
    <row r="462" spans="1:9" ht="11.25" x14ac:dyDescent="0.2">
      <c r="A462" s="47"/>
      <c r="B462" s="56"/>
      <c r="C462" s="47"/>
      <c r="D462" s="47"/>
      <c r="E462" s="111"/>
      <c r="F462" s="67"/>
      <c r="G462" s="14"/>
      <c r="H462" s="14"/>
    </row>
    <row r="463" spans="1:9" ht="15.2" customHeight="1" x14ac:dyDescent="0.2">
      <c r="A463" s="46" t="s">
        <v>59</v>
      </c>
      <c r="B463" s="55" t="s">
        <v>115</v>
      </c>
      <c r="C463" s="46" t="s">
        <v>160</v>
      </c>
      <c r="D463" s="63">
        <v>7.65</v>
      </c>
      <c r="E463" s="110"/>
      <c r="F463" s="66">
        <f>D463*E463</f>
        <v>0</v>
      </c>
      <c r="G463" s="14"/>
      <c r="H463" s="42" t="str">
        <f>IF(E463="","Vnesi ceno!","")</f>
        <v>Vnesi ceno!</v>
      </c>
      <c r="I463" s="14"/>
    </row>
    <row r="464" spans="1:9" ht="11.25" x14ac:dyDescent="0.2">
      <c r="A464" s="47"/>
      <c r="B464" s="56"/>
      <c r="C464" s="47"/>
      <c r="D464" s="47"/>
      <c r="E464" s="111"/>
      <c r="F464" s="67"/>
      <c r="G464" s="14"/>
      <c r="H464" s="14"/>
    </row>
    <row r="465" spans="1:9" ht="15.2" customHeight="1" x14ac:dyDescent="0.2">
      <c r="A465" s="46" t="s">
        <v>60</v>
      </c>
      <c r="B465" s="55" t="s">
        <v>116</v>
      </c>
      <c r="C465" s="46" t="s">
        <v>161</v>
      </c>
      <c r="D465" s="46">
        <v>4</v>
      </c>
      <c r="E465" s="110"/>
      <c r="F465" s="66">
        <f>D465*E465</f>
        <v>0</v>
      </c>
      <c r="G465" s="14"/>
      <c r="H465" s="42" t="str">
        <f>IF(E465="","Vnesi ceno!","")</f>
        <v>Vnesi ceno!</v>
      </c>
      <c r="I465" s="14"/>
    </row>
    <row r="466" spans="1:9" ht="11.25" x14ac:dyDescent="0.2">
      <c r="A466" s="47"/>
      <c r="B466" s="56"/>
      <c r="C466" s="47"/>
      <c r="D466" s="47"/>
      <c r="E466" s="111"/>
      <c r="F466" s="67"/>
      <c r="G466" s="14"/>
      <c r="H466" s="14"/>
    </row>
    <row r="467" spans="1:9" ht="15.2" customHeight="1" x14ac:dyDescent="0.2">
      <c r="A467" s="46" t="s">
        <v>66</v>
      </c>
      <c r="B467" s="55" t="s">
        <v>103</v>
      </c>
      <c r="C467" s="46" t="s">
        <v>162</v>
      </c>
      <c r="D467" s="63">
        <v>22.8675</v>
      </c>
      <c r="E467" s="110"/>
      <c r="F467" s="66">
        <f>D467*E467</f>
        <v>0</v>
      </c>
      <c r="G467" s="14"/>
      <c r="H467" s="42" t="str">
        <f>IF(E467="","Vnesi ceno!","")</f>
        <v>Vnesi ceno!</v>
      </c>
      <c r="I467" s="14"/>
    </row>
    <row r="468" spans="1:9" ht="11.25" x14ac:dyDescent="0.2">
      <c r="A468" s="49"/>
      <c r="B468" s="58"/>
      <c r="C468" s="49"/>
      <c r="D468" s="49"/>
      <c r="E468" s="113"/>
      <c r="F468" s="68"/>
      <c r="G468" s="14"/>
      <c r="H468" s="14"/>
    </row>
    <row r="469" spans="1:9" ht="21.95" customHeight="1" x14ac:dyDescent="0.2">
      <c r="A469" s="44"/>
      <c r="B469" s="53" t="s">
        <v>155</v>
      </c>
      <c r="C469" s="60"/>
      <c r="D469" s="60"/>
      <c r="E469" s="108"/>
      <c r="F469" s="72">
        <f>F429+F433+F449+F457</f>
        <v>0</v>
      </c>
      <c r="G469" s="14"/>
    </row>
    <row r="470" spans="1:9" ht="34.700000000000003" customHeight="1" x14ac:dyDescent="0.2">
      <c r="A470" s="50" t="s">
        <v>80</v>
      </c>
      <c r="B470" s="53"/>
      <c r="C470" s="53"/>
      <c r="D470" s="53"/>
      <c r="E470" s="114"/>
      <c r="F470" s="50"/>
      <c r="G470" s="14"/>
    </row>
    <row r="471" spans="1:9" ht="15.2" customHeight="1" x14ac:dyDescent="0.2">
      <c r="A471" s="43" t="s">
        <v>50</v>
      </c>
      <c r="B471" s="43" t="s">
        <v>81</v>
      </c>
      <c r="C471" s="43" t="s">
        <v>159</v>
      </c>
      <c r="D471" s="43" t="s">
        <v>163</v>
      </c>
      <c r="E471" s="107" t="s">
        <v>164</v>
      </c>
      <c r="F471" s="64" t="s">
        <v>165</v>
      </c>
      <c r="G471" s="14"/>
    </row>
    <row r="472" spans="1:9" ht="21.95" customHeight="1" x14ac:dyDescent="0.2">
      <c r="A472" s="44">
        <v>1</v>
      </c>
      <c r="B472" s="53" t="s">
        <v>16</v>
      </c>
      <c r="C472" s="60"/>
      <c r="D472" s="60"/>
      <c r="E472" s="108" t="str">
        <f>IF(F472=0,"/","")</f>
        <v>/</v>
      </c>
      <c r="F472" s="70">
        <f>SUM(F473:F475)</f>
        <v>0</v>
      </c>
      <c r="G472" s="14"/>
    </row>
    <row r="473" spans="1:9" ht="11.25" x14ac:dyDescent="0.2">
      <c r="A473" s="45"/>
      <c r="B473" s="54"/>
      <c r="C473" s="45"/>
      <c r="D473" s="45"/>
      <c r="E473" s="109"/>
      <c r="F473" s="69"/>
      <c r="G473" s="14"/>
      <c r="H473" s="14"/>
    </row>
    <row r="474" spans="1:9" ht="15.2" customHeight="1" x14ac:dyDescent="0.2">
      <c r="A474" s="46" t="s">
        <v>51</v>
      </c>
      <c r="B474" s="55" t="s">
        <v>82</v>
      </c>
      <c r="C474" s="46" t="s">
        <v>160</v>
      </c>
      <c r="D474" s="63">
        <v>22.8</v>
      </c>
      <c r="E474" s="110"/>
      <c r="F474" s="66">
        <f>D474*E474</f>
        <v>0</v>
      </c>
      <c r="G474" s="14"/>
      <c r="H474" s="42" t="str">
        <f>IF(E474="","Vnesi ceno!","")</f>
        <v>Vnesi ceno!</v>
      </c>
      <c r="I474" s="14"/>
    </row>
    <row r="475" spans="1:9" ht="11.25" x14ac:dyDescent="0.2">
      <c r="A475" s="49"/>
      <c r="B475" s="58"/>
      <c r="C475" s="49"/>
      <c r="D475" s="49"/>
      <c r="E475" s="113"/>
      <c r="F475" s="68"/>
      <c r="G475" s="14"/>
      <c r="H475" s="14"/>
    </row>
    <row r="476" spans="1:9" ht="21.95" customHeight="1" x14ac:dyDescent="0.2">
      <c r="A476" s="44">
        <v>2</v>
      </c>
      <c r="B476" s="53" t="s">
        <v>17</v>
      </c>
      <c r="C476" s="60"/>
      <c r="D476" s="60"/>
      <c r="E476" s="108" t="str">
        <f>IF(F476=0,"/","")</f>
        <v>/</v>
      </c>
      <c r="F476" s="70">
        <f>SUM(F477:F479)</f>
        <v>0</v>
      </c>
      <c r="G476" s="14"/>
    </row>
    <row r="477" spans="1:9" ht="11.25" x14ac:dyDescent="0.2">
      <c r="A477" s="45"/>
      <c r="B477" s="54"/>
      <c r="C477" s="45"/>
      <c r="D477" s="45"/>
      <c r="E477" s="109"/>
      <c r="F477" s="69"/>
      <c r="G477" s="14"/>
      <c r="H477" s="14"/>
    </row>
    <row r="478" spans="1:9" ht="38.450000000000003" customHeight="1" x14ac:dyDescent="0.2">
      <c r="A478" s="46" t="s">
        <v>52</v>
      </c>
      <c r="B478" s="55" t="s">
        <v>156</v>
      </c>
      <c r="C478" s="46" t="s">
        <v>161</v>
      </c>
      <c r="D478" s="46">
        <v>3</v>
      </c>
      <c r="E478" s="110"/>
      <c r="F478" s="66">
        <f>D478*E478</f>
        <v>0</v>
      </c>
      <c r="G478" s="14"/>
      <c r="H478" s="42" t="str">
        <f>IF(E478="","Vnesi ceno brez senčil!","")</f>
        <v>Vnesi ceno brez senčil!</v>
      </c>
      <c r="I478" s="14"/>
    </row>
    <row r="479" spans="1:9" ht="11.25" x14ac:dyDescent="0.2">
      <c r="A479" s="49"/>
      <c r="B479" s="58"/>
      <c r="C479" s="49"/>
      <c r="D479" s="49"/>
      <c r="E479" s="113"/>
      <c r="F479" s="68"/>
      <c r="G479" s="14"/>
      <c r="H479" s="14"/>
    </row>
    <row r="480" spans="1:9" ht="21.95" customHeight="1" x14ac:dyDescent="0.2">
      <c r="A480" s="44">
        <v>3</v>
      </c>
      <c r="B480" s="53" t="s">
        <v>18</v>
      </c>
      <c r="C480" s="60"/>
      <c r="D480" s="60"/>
      <c r="E480" s="108" t="str">
        <f>IF(F480=0,"/","")</f>
        <v>/</v>
      </c>
      <c r="F480" s="70">
        <f>SUM(F481:F487)</f>
        <v>0</v>
      </c>
      <c r="G480" s="14"/>
    </row>
    <row r="481" spans="1:9" ht="11.25" x14ac:dyDescent="0.2">
      <c r="A481" s="45"/>
      <c r="B481" s="54"/>
      <c r="C481" s="45"/>
      <c r="D481" s="45"/>
      <c r="E481" s="109"/>
      <c r="F481" s="69"/>
      <c r="G481" s="14"/>
      <c r="H481" s="14"/>
    </row>
    <row r="482" spans="1:9" ht="25.7" customHeight="1" x14ac:dyDescent="0.2">
      <c r="A482" s="46" t="s">
        <v>56</v>
      </c>
      <c r="B482" s="55" t="s">
        <v>122</v>
      </c>
      <c r="C482" s="46" t="s">
        <v>160</v>
      </c>
      <c r="D482" s="63">
        <v>22.8</v>
      </c>
      <c r="E482" s="110"/>
      <c r="F482" s="66">
        <f>D482*E482</f>
        <v>0</v>
      </c>
      <c r="G482" s="14"/>
      <c r="H482" s="42" t="str">
        <f>IF(E482="","Vnesi ceno!","")</f>
        <v>Vnesi ceno!</v>
      </c>
      <c r="I482" s="14"/>
    </row>
    <row r="483" spans="1:9" ht="11.25" x14ac:dyDescent="0.2">
      <c r="A483" s="47"/>
      <c r="B483" s="56"/>
      <c r="C483" s="47"/>
      <c r="D483" s="47"/>
      <c r="E483" s="111"/>
      <c r="F483" s="67"/>
      <c r="G483" s="14"/>
      <c r="H483" s="14"/>
    </row>
    <row r="484" spans="1:9" ht="15.95" customHeight="1" x14ac:dyDescent="0.2">
      <c r="A484" s="14"/>
      <c r="B484" s="57" t="s">
        <v>87</v>
      </c>
      <c r="C484" s="14"/>
      <c r="D484" s="14"/>
      <c r="E484" s="103"/>
      <c r="F484" s="14"/>
    </row>
    <row r="485" spans="1:9" x14ac:dyDescent="0.2">
      <c r="B485" s="14"/>
    </row>
    <row r="486" spans="1:9" ht="15.95" customHeight="1" x14ac:dyDescent="0.2">
      <c r="A486" s="14"/>
      <c r="B486" s="57" t="s">
        <v>88</v>
      </c>
      <c r="C486" s="14"/>
    </row>
    <row r="487" spans="1:9" x14ac:dyDescent="0.2">
      <c r="A487" s="10"/>
      <c r="B487" s="10"/>
      <c r="C487" s="10"/>
      <c r="D487" s="10"/>
      <c r="E487" s="104"/>
      <c r="F487" s="10"/>
    </row>
    <row r="488" spans="1:9" ht="21.95" customHeight="1" x14ac:dyDescent="0.2">
      <c r="A488" s="48">
        <v>4</v>
      </c>
      <c r="B488" s="52" t="s">
        <v>19</v>
      </c>
      <c r="C488" s="61"/>
      <c r="D488" s="61"/>
      <c r="E488" s="112" t="str">
        <f>IF(F488=0,"/","")</f>
        <v>/</v>
      </c>
      <c r="F488" s="71">
        <f>SUM(F489:F499)</f>
        <v>0</v>
      </c>
      <c r="G488" s="14"/>
    </row>
    <row r="489" spans="1:9" ht="11.25" x14ac:dyDescent="0.2">
      <c r="A489" s="45"/>
      <c r="B489" s="54"/>
      <c r="C489" s="45"/>
      <c r="D489" s="45"/>
      <c r="E489" s="109"/>
      <c r="F489" s="69"/>
      <c r="G489" s="14"/>
      <c r="H489" s="14"/>
    </row>
    <row r="490" spans="1:9" ht="15.2" customHeight="1" x14ac:dyDescent="0.2">
      <c r="A490" s="46" t="s">
        <v>57</v>
      </c>
      <c r="B490" s="55" t="s">
        <v>89</v>
      </c>
      <c r="C490" s="46" t="s">
        <v>160</v>
      </c>
      <c r="D490" s="63">
        <v>4.5</v>
      </c>
      <c r="E490" s="110"/>
      <c r="F490" s="66">
        <f>D490*E490</f>
        <v>0</v>
      </c>
      <c r="G490" s="14"/>
      <c r="H490" s="42" t="str">
        <f>IF(E490="","Vnesi ceno!","")</f>
        <v>Vnesi ceno!</v>
      </c>
      <c r="I490" s="14"/>
    </row>
    <row r="491" spans="1:9" ht="11.25" x14ac:dyDescent="0.2">
      <c r="A491" s="47"/>
      <c r="B491" s="56"/>
      <c r="C491" s="47"/>
      <c r="D491" s="47"/>
      <c r="E491" s="111"/>
      <c r="F491" s="67"/>
      <c r="G491" s="14"/>
      <c r="H491" s="14"/>
    </row>
    <row r="492" spans="1:9" ht="15.2" customHeight="1" x14ac:dyDescent="0.2">
      <c r="A492" s="46" t="s">
        <v>58</v>
      </c>
      <c r="B492" s="55" t="s">
        <v>90</v>
      </c>
      <c r="C492" s="46" t="s">
        <v>161</v>
      </c>
      <c r="D492" s="46">
        <v>3</v>
      </c>
      <c r="E492" s="110"/>
      <c r="F492" s="66">
        <f>D492*E492</f>
        <v>0</v>
      </c>
      <c r="G492" s="14"/>
      <c r="H492" s="42" t="str">
        <f>IF(E492="","Vnesi ceno!","")</f>
        <v>Vnesi ceno!</v>
      </c>
      <c r="I492" s="14"/>
    </row>
    <row r="493" spans="1:9" ht="11.25" x14ac:dyDescent="0.2">
      <c r="A493" s="47"/>
      <c r="B493" s="56"/>
      <c r="C493" s="47"/>
      <c r="D493" s="47"/>
      <c r="E493" s="111"/>
      <c r="F493" s="67"/>
      <c r="G493" s="14"/>
      <c r="H493" s="14"/>
    </row>
    <row r="494" spans="1:9" ht="15.2" customHeight="1" x14ac:dyDescent="0.2">
      <c r="A494" s="46" t="s">
        <v>59</v>
      </c>
      <c r="B494" s="55" t="s">
        <v>115</v>
      </c>
      <c r="C494" s="46" t="s">
        <v>160</v>
      </c>
      <c r="D494" s="63">
        <v>4.5</v>
      </c>
      <c r="E494" s="110"/>
      <c r="F494" s="66">
        <f>D494*E494</f>
        <v>0</v>
      </c>
      <c r="G494" s="14"/>
      <c r="H494" s="42" t="str">
        <f>IF(E494="","Vnesi ceno!","")</f>
        <v>Vnesi ceno!</v>
      </c>
      <c r="I494" s="14"/>
    </row>
    <row r="495" spans="1:9" ht="11.25" x14ac:dyDescent="0.2">
      <c r="A495" s="47"/>
      <c r="B495" s="56"/>
      <c r="C495" s="47"/>
      <c r="D495" s="47"/>
      <c r="E495" s="111"/>
      <c r="F495" s="67"/>
      <c r="G495" s="14"/>
      <c r="H495" s="14"/>
    </row>
    <row r="496" spans="1:9" ht="15.2" customHeight="1" x14ac:dyDescent="0.2">
      <c r="A496" s="46" t="s">
        <v>60</v>
      </c>
      <c r="B496" s="55" t="s">
        <v>116</v>
      </c>
      <c r="C496" s="46" t="s">
        <v>161</v>
      </c>
      <c r="D496" s="46">
        <v>3</v>
      </c>
      <c r="E496" s="110"/>
      <c r="F496" s="66">
        <f>D496*E496</f>
        <v>0</v>
      </c>
      <c r="G496" s="14"/>
      <c r="H496" s="42" t="str">
        <f>IF(E496="","Vnesi ceno!","")</f>
        <v>Vnesi ceno!</v>
      </c>
      <c r="I496" s="14"/>
    </row>
    <row r="497" spans="1:9" ht="11.25" x14ac:dyDescent="0.2">
      <c r="A497" s="47"/>
      <c r="B497" s="56"/>
      <c r="C497" s="47"/>
      <c r="D497" s="47"/>
      <c r="E497" s="111"/>
      <c r="F497" s="67"/>
      <c r="G497" s="14"/>
      <c r="H497" s="14"/>
    </row>
    <row r="498" spans="1:9" ht="15.2" customHeight="1" x14ac:dyDescent="0.2">
      <c r="A498" s="46" t="s">
        <v>66</v>
      </c>
      <c r="B498" s="55" t="s">
        <v>157</v>
      </c>
      <c r="C498" s="46" t="s">
        <v>162</v>
      </c>
      <c r="D498" s="63">
        <v>10.08</v>
      </c>
      <c r="E498" s="110"/>
      <c r="F498" s="66">
        <f>D498*E498</f>
        <v>0</v>
      </c>
      <c r="G498" s="14"/>
      <c r="H498" s="42" t="str">
        <f>IF(E498="","Vnesi ceno!","")</f>
        <v>Vnesi ceno!</v>
      </c>
      <c r="I498" s="14"/>
    </row>
    <row r="499" spans="1:9" ht="11.25" x14ac:dyDescent="0.2">
      <c r="A499" s="49"/>
      <c r="B499" s="58"/>
      <c r="C499" s="49"/>
      <c r="D499" s="49"/>
      <c r="E499" s="113"/>
      <c r="F499" s="68"/>
      <c r="G499" s="14"/>
      <c r="H499" s="14"/>
    </row>
    <row r="500" spans="1:9" ht="21.95" customHeight="1" x14ac:dyDescent="0.2">
      <c r="A500" s="51"/>
      <c r="B500" s="59" t="s">
        <v>158</v>
      </c>
      <c r="C500" s="62"/>
      <c r="D500" s="62"/>
      <c r="E500" s="115"/>
      <c r="F500" s="41">
        <f>F472+F476+F480+F488</f>
        <v>0</v>
      </c>
      <c r="G500" s="14"/>
    </row>
    <row r="501" spans="1:9" x14ac:dyDescent="0.2">
      <c r="A501" s="9"/>
      <c r="B501" s="9"/>
      <c r="C501" s="9"/>
      <c r="D501" s="9"/>
      <c r="E501" s="106"/>
      <c r="F501" s="9"/>
    </row>
  </sheetData>
  <sheetProtection algorithmName="SHA-512" hashValue="ILGgA5cfw9FqbjvZlvRYxDKfl94DpdMvTuZVtn0O4+1CRIjSFPg1OFJCork8Pv4i6AWel6M8ICKvW79agKrWCw==" saltValue="iz9U7k6IrR73zXhRexYpHg==" spinCount="100000" sheet="1" objects="1" scenarios="1" selectLockedCells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>
    <oddHeader>&amp;L&amp;G</oddHeader>
    <oddFooter>&amp;L&amp;"Times New Roman,Navadno"2019-027/PHZ, T.2.2 – Popis del &amp;C&amp;"Times New Roman,Navadno"&amp;8Razmnoževanje tega dokumenta ni dovoljeno&amp;R&amp;"Times New Roman,Navadno"Stran &amp;P od &amp;N</oddFooter>
  </headerFooter>
  <rowBreaks count="14" manualBreakCount="14">
    <brk id="24" max="16383" man="1"/>
    <brk id="61" max="16383" man="1"/>
    <brk id="90" max="16383" man="1"/>
    <brk id="125" max="16383" man="1"/>
    <brk id="166" max="16383" man="1"/>
    <brk id="197" max="16383" man="1"/>
    <brk id="230" max="16383" man="1"/>
    <brk id="265" max="16383" man="1"/>
    <brk id="292" max="16383" man="1"/>
    <brk id="323" max="16383" man="1"/>
    <brk id="358" max="16383" man="1"/>
    <brk id="393" max="16383" man="1"/>
    <brk id="426" max="16383" man="1"/>
    <brk id="46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sqref="A1:XFD1048576"/>
    </sheetView>
  </sheetViews>
  <sheetFormatPr defaultColWidth="11.42578125" defaultRowHeight="10.5" x14ac:dyDescent="0.2"/>
  <sheetData>
    <row r="1" spans="1:7" ht="61.9" customHeight="1" x14ac:dyDescent="0.2">
      <c r="A1" s="15"/>
      <c r="B1" s="82" t="s">
        <v>168</v>
      </c>
      <c r="C1" s="20"/>
      <c r="D1" s="20"/>
      <c r="E1" s="20"/>
      <c r="F1" s="20"/>
      <c r="G1" s="14"/>
    </row>
    <row r="2" spans="1:7" ht="21.95" customHeight="1" x14ac:dyDescent="0.2">
      <c r="A2" s="1"/>
      <c r="B2" s="1"/>
      <c r="C2" s="1"/>
      <c r="D2" s="1"/>
      <c r="E2" s="1"/>
      <c r="F2" s="1"/>
      <c r="G2" s="14"/>
    </row>
    <row r="3" spans="1:7" ht="16.7" customHeight="1" x14ac:dyDescent="0.2">
      <c r="A3" s="14"/>
      <c r="B3" s="16"/>
      <c r="C3" s="14"/>
      <c r="D3" s="14"/>
      <c r="E3" s="14"/>
      <c r="F3" s="14"/>
    </row>
    <row r="4" spans="1:7" ht="16.7" customHeight="1" x14ac:dyDescent="0.2">
      <c r="A4" s="10"/>
      <c r="B4" s="10"/>
      <c r="C4" s="10"/>
      <c r="D4" s="10"/>
      <c r="E4" s="10"/>
      <c r="F4" s="33"/>
      <c r="G4" s="14"/>
    </row>
    <row r="5" spans="1:7" ht="21.95" customHeight="1" x14ac:dyDescent="0.2">
      <c r="A5" s="48" t="s">
        <v>1</v>
      </c>
      <c r="B5" s="52" t="s">
        <v>24</v>
      </c>
      <c r="C5" s="23"/>
      <c r="D5" s="23"/>
      <c r="E5" s="23"/>
      <c r="F5" s="72" t="s">
        <v>42</v>
      </c>
      <c r="G5" s="14"/>
    </row>
    <row r="6" spans="1:7" ht="15.95" customHeight="1" x14ac:dyDescent="0.2">
      <c r="A6" s="73" t="s">
        <v>2</v>
      </c>
      <c r="B6" s="73" t="s">
        <v>25</v>
      </c>
      <c r="C6" s="9"/>
      <c r="D6" s="9"/>
      <c r="E6" s="9"/>
      <c r="F6" s="69">
        <f>'2_2_PG08'!F37</f>
        <v>0</v>
      </c>
      <c r="G6" s="14"/>
    </row>
    <row r="7" spans="1:7" ht="15.95" customHeight="1" x14ac:dyDescent="0.2">
      <c r="A7" s="74" t="s">
        <v>3</v>
      </c>
      <c r="B7" s="74" t="s">
        <v>26</v>
      </c>
      <c r="C7" s="14"/>
      <c r="E7" s="14"/>
      <c r="F7" s="67">
        <f>'10_10_Pro8b'!F29</f>
        <v>0</v>
      </c>
      <c r="G7" s="14"/>
    </row>
    <row r="8" spans="1:7" ht="15.95" customHeight="1" x14ac:dyDescent="0.2">
      <c r="A8" s="74" t="s">
        <v>4</v>
      </c>
      <c r="B8" s="74" t="s">
        <v>27</v>
      </c>
      <c r="C8" s="14"/>
      <c r="E8" s="14"/>
      <c r="F8" s="67">
        <f>'11_11_Pro48'!F35</f>
        <v>0</v>
      </c>
      <c r="G8" s="14"/>
    </row>
    <row r="9" spans="1:7" ht="15.95" customHeight="1" x14ac:dyDescent="0.2">
      <c r="A9" s="74" t="s">
        <v>5</v>
      </c>
      <c r="B9" s="74" t="s">
        <v>28</v>
      </c>
      <c r="C9" s="14"/>
      <c r="E9" s="14"/>
      <c r="F9" s="67">
        <f>'13_13_Vrb17E'!F41</f>
        <v>0</v>
      </c>
      <c r="G9" s="14"/>
    </row>
    <row r="10" spans="1:7" ht="15.95" customHeight="1" x14ac:dyDescent="0.2">
      <c r="A10" s="74" t="s">
        <v>6</v>
      </c>
      <c r="B10" s="74" t="s">
        <v>29</v>
      </c>
      <c r="C10" s="14"/>
      <c r="E10" s="14"/>
      <c r="F10" s="67">
        <f>'16_16_Lj11'!F31</f>
        <v>0</v>
      </c>
      <c r="G10" s="14"/>
    </row>
    <row r="11" spans="1:7" ht="15.95" customHeight="1" x14ac:dyDescent="0.2">
      <c r="A11" s="74" t="s">
        <v>7</v>
      </c>
      <c r="B11" s="74" t="s">
        <v>30</v>
      </c>
      <c r="C11" s="14"/>
      <c r="E11" s="14"/>
      <c r="F11" s="67">
        <f>'19_19_CLD8'!F33</f>
        <v>0</v>
      </c>
      <c r="G11" s="14"/>
    </row>
    <row r="12" spans="1:7" ht="15.95" customHeight="1" x14ac:dyDescent="0.2">
      <c r="A12" s="74" t="s">
        <v>8</v>
      </c>
      <c r="B12" s="74" t="s">
        <v>31</v>
      </c>
      <c r="C12" s="14"/>
      <c r="E12" s="14"/>
      <c r="F12" s="67">
        <f>'23_23_GrD57'!F35</f>
        <v>0</v>
      </c>
      <c r="G12" s="14"/>
    </row>
    <row r="13" spans="1:7" ht="15.95" customHeight="1" x14ac:dyDescent="0.2">
      <c r="A13" s="74" t="s">
        <v>9</v>
      </c>
      <c r="B13" s="74" t="s">
        <v>32</v>
      </c>
      <c r="C13" s="14"/>
      <c r="E13" s="14"/>
      <c r="F13" s="67">
        <f>'31_31_LuV72'!F27</f>
        <v>0</v>
      </c>
      <c r="G13" s="14"/>
    </row>
    <row r="14" spans="1:7" ht="15.95" customHeight="1" x14ac:dyDescent="0.2">
      <c r="A14" s="74" t="s">
        <v>10</v>
      </c>
      <c r="B14" s="74" t="s">
        <v>33</v>
      </c>
      <c r="C14" s="14"/>
      <c r="E14" s="14"/>
      <c r="F14" s="67">
        <f>'34_34_Bis97'!F31</f>
        <v>0</v>
      </c>
      <c r="G14" s="14"/>
    </row>
    <row r="15" spans="1:7" ht="15.95" customHeight="1" x14ac:dyDescent="0.2">
      <c r="A15" s="74" t="s">
        <v>11</v>
      </c>
      <c r="B15" s="74" t="s">
        <v>34</v>
      </c>
      <c r="C15" s="14"/>
      <c r="E15" s="14"/>
      <c r="F15" s="67">
        <f>'45_45_Tov02'!F35</f>
        <v>0</v>
      </c>
      <c r="G15" s="14"/>
    </row>
    <row r="16" spans="1:7" ht="15.95" customHeight="1" x14ac:dyDescent="0.2">
      <c r="A16" s="74" t="s">
        <v>12</v>
      </c>
      <c r="B16" s="74" t="s">
        <v>35</v>
      </c>
      <c r="C16" s="14"/>
      <c r="E16" s="14"/>
      <c r="F16" s="67">
        <f>'46_46_Obž01'!F35</f>
        <v>0</v>
      </c>
      <c r="G16" s="14"/>
    </row>
    <row r="17" spans="1:7" ht="15.95" customHeight="1" x14ac:dyDescent="0.2">
      <c r="A17" s="74" t="s">
        <v>13</v>
      </c>
      <c r="B17" s="74" t="s">
        <v>36</v>
      </c>
      <c r="C17" s="14"/>
      <c r="E17" s="14"/>
      <c r="F17" s="67">
        <f>'48_48_Obž43'!F33</f>
        <v>0</v>
      </c>
      <c r="G17" s="14"/>
    </row>
    <row r="18" spans="1:7" ht="15.95" customHeight="1" x14ac:dyDescent="0.2">
      <c r="A18" s="74" t="s">
        <v>14</v>
      </c>
      <c r="B18" s="74" t="s">
        <v>37</v>
      </c>
      <c r="C18" s="14"/>
      <c r="E18" s="14"/>
      <c r="F18" s="67">
        <f>'49_49_SpB12'!F43</f>
        <v>0</v>
      </c>
      <c r="G18" s="14"/>
    </row>
    <row r="19" spans="1:7" ht="15.95" customHeight="1" x14ac:dyDescent="0.2">
      <c r="A19" s="74" t="s">
        <v>15</v>
      </c>
      <c r="B19" s="74" t="s">
        <v>38</v>
      </c>
      <c r="C19" s="14"/>
      <c r="E19" s="14"/>
      <c r="F19" s="67">
        <f>'54_54_Obž02'!F31</f>
        <v>0</v>
      </c>
      <c r="G19" s="14"/>
    </row>
    <row r="20" spans="1:7" x14ac:dyDescent="0.2">
      <c r="A20" s="10"/>
      <c r="B20" s="10"/>
      <c r="C20" s="10"/>
      <c r="D20" s="10"/>
      <c r="E20" s="10"/>
      <c r="F20" s="75"/>
    </row>
    <row r="21" spans="1:7" ht="21.95" customHeight="1" x14ac:dyDescent="0.2">
      <c r="A21" s="4"/>
      <c r="B21" s="17" t="s">
        <v>166</v>
      </c>
      <c r="C21" s="23"/>
      <c r="D21" s="23"/>
      <c r="E21" s="23"/>
      <c r="F21" s="72">
        <f>SUM(F5:F19)</f>
        <v>0</v>
      </c>
      <c r="G21" s="14"/>
    </row>
    <row r="22" spans="1:7" x14ac:dyDescent="0.2">
      <c r="A22" s="9"/>
      <c r="B22" s="9"/>
      <c r="C22" s="9"/>
      <c r="D22" s="9"/>
      <c r="E22" s="9"/>
      <c r="F22" s="76"/>
    </row>
  </sheetData>
  <sheetProtection algorithmName="SHA-512" hashValue="eS8QABvrZ+QygOKjcjUu5K1kVC54O/MJJl+PoVCSmL6fTq05cI6IovUsWh9+rIfqAqXyk0YcZ4kU7HisglqXqQ==" saltValue="66o1CslIsSrsY6jBehs6pg==" spinCount="100000" sheet="1" objects="1" scenarios="1" selectLockedCell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workbookViewId="0">
      <selection activeCell="E15" sqref="E15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49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SUM(F4:F8)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25.4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7"/>
      <c r="B6" s="56"/>
      <c r="C6" s="47"/>
      <c r="D6" s="47"/>
      <c r="E6" s="111"/>
      <c r="F6" s="67"/>
      <c r="G6" s="14"/>
      <c r="H6" s="14"/>
      <c r="I6" s="14"/>
    </row>
    <row r="7" spans="1:10" ht="15.95" customHeight="1" x14ac:dyDescent="0.2">
      <c r="A7" s="14"/>
      <c r="B7" s="57"/>
      <c r="C7" s="14"/>
      <c r="D7" s="14"/>
      <c r="E7" s="103"/>
      <c r="F7" s="14"/>
    </row>
    <row r="8" spans="1:10" x14ac:dyDescent="0.2">
      <c r="A8" s="10"/>
      <c r="B8" s="10"/>
      <c r="C8" s="10"/>
      <c r="D8" s="10"/>
      <c r="E8" s="104"/>
      <c r="F8" s="10"/>
    </row>
    <row r="9" spans="1:10" ht="21.95" customHeight="1" x14ac:dyDescent="0.2">
      <c r="A9" s="48">
        <v>2</v>
      </c>
      <c r="B9" s="52" t="s">
        <v>17</v>
      </c>
      <c r="C9" s="61"/>
      <c r="D9" s="61"/>
      <c r="E9" s="112" t="str">
        <f>IF(F9=0,"/","")</f>
        <v>/</v>
      </c>
      <c r="F9" s="71">
        <f>SUM(F10:F18)</f>
        <v>0</v>
      </c>
      <c r="G9" s="14"/>
    </row>
    <row r="10" spans="1:10" ht="11.25" x14ac:dyDescent="0.2">
      <c r="A10" s="45"/>
      <c r="B10" s="54"/>
      <c r="C10" s="45"/>
      <c r="D10" s="45"/>
      <c r="E10" s="116"/>
      <c r="F10" s="65"/>
      <c r="G10" s="14"/>
      <c r="H10" s="14"/>
      <c r="I10" s="14"/>
    </row>
    <row r="11" spans="1:10" ht="25.7" customHeight="1" x14ac:dyDescent="0.2">
      <c r="A11" s="46" t="s">
        <v>52</v>
      </c>
      <c r="B11" s="55" t="s">
        <v>83</v>
      </c>
      <c r="C11" s="46" t="s">
        <v>161</v>
      </c>
      <c r="D11" s="46">
        <v>1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7"/>
      <c r="B12" s="56"/>
      <c r="C12" s="47"/>
      <c r="D12" s="47"/>
      <c r="E12" s="111"/>
      <c r="F12" s="67"/>
      <c r="G12" s="14"/>
      <c r="H12" s="14"/>
      <c r="I12" s="14"/>
    </row>
    <row r="13" spans="1:10" ht="25.7" customHeight="1" x14ac:dyDescent="0.2">
      <c r="A13" s="46" t="s">
        <v>53</v>
      </c>
      <c r="B13" s="55" t="s">
        <v>84</v>
      </c>
      <c r="C13" s="46" t="s">
        <v>161</v>
      </c>
      <c r="D13" s="46">
        <v>1</v>
      </c>
      <c r="E13" s="110"/>
      <c r="F13" s="66">
        <f>D13*E13</f>
        <v>0</v>
      </c>
      <c r="G13" s="14"/>
      <c r="H13" s="42" t="str">
        <f>IF(E13="","Vnesi ceno brez senčil!","")</f>
        <v>Vnesi ceno brez senčil!</v>
      </c>
      <c r="I13" s="78">
        <f>IF(E13="",1,"")</f>
        <v>1</v>
      </c>
      <c r="J13" s="14"/>
    </row>
    <row r="14" spans="1:10" ht="11.25" x14ac:dyDescent="0.2">
      <c r="A14" s="47"/>
      <c r="B14" s="56"/>
      <c r="C14" s="47"/>
      <c r="D14" s="47"/>
      <c r="E14" s="111"/>
      <c r="F14" s="67"/>
      <c r="G14" s="14"/>
      <c r="H14" s="14"/>
      <c r="I14" s="14"/>
    </row>
    <row r="15" spans="1:10" ht="25.7" customHeight="1" x14ac:dyDescent="0.2">
      <c r="A15" s="46" t="s">
        <v>54</v>
      </c>
      <c r="B15" s="55" t="s">
        <v>84</v>
      </c>
      <c r="C15" s="46" t="s">
        <v>161</v>
      </c>
      <c r="D15" s="46">
        <v>2</v>
      </c>
      <c r="E15" s="110"/>
      <c r="F15" s="66">
        <f>D15*E15</f>
        <v>0</v>
      </c>
      <c r="G15" s="14"/>
      <c r="H15" s="42" t="str">
        <f>IF(E15="","Vnesi ceno brez senčil!","")</f>
        <v>Vnesi ceno brez senčil!</v>
      </c>
      <c r="I15" s="78">
        <f>IF(E15="",1,"")</f>
        <v>1</v>
      </c>
      <c r="J15" s="14"/>
    </row>
    <row r="16" spans="1:10" ht="11.25" x14ac:dyDescent="0.2">
      <c r="A16" s="47"/>
      <c r="B16" s="56"/>
      <c r="C16" s="47"/>
      <c r="D16" s="47"/>
      <c r="E16" s="111"/>
      <c r="F16" s="67"/>
      <c r="G16" s="14"/>
      <c r="H16" s="14"/>
      <c r="I16" s="14"/>
    </row>
    <row r="17" spans="1:10" ht="25.7" customHeight="1" x14ac:dyDescent="0.2">
      <c r="A17" s="46" t="s">
        <v>55</v>
      </c>
      <c r="B17" s="55" t="s">
        <v>85</v>
      </c>
      <c r="C17" s="46" t="s">
        <v>161</v>
      </c>
      <c r="D17" s="46">
        <v>1</v>
      </c>
      <c r="E17" s="110"/>
      <c r="F17" s="66">
        <f>D17*E17</f>
        <v>0</v>
      </c>
      <c r="G17" s="14"/>
      <c r="H17" s="42" t="str">
        <f>IF(E17="","Vnesi ceno brez senčil!","")</f>
        <v>Vnesi ceno brez senčil!</v>
      </c>
      <c r="I17" s="78">
        <f>IF(E17="",1,"")</f>
        <v>1</v>
      </c>
      <c r="J17" s="14"/>
    </row>
    <row r="18" spans="1:10" ht="11.25" x14ac:dyDescent="0.2">
      <c r="A18" s="49"/>
      <c r="B18" s="58"/>
      <c r="C18" s="49"/>
      <c r="D18" s="49"/>
      <c r="E18" s="113"/>
      <c r="F18" s="68"/>
      <c r="G18" s="14"/>
      <c r="H18" s="14"/>
      <c r="I18" s="14"/>
    </row>
    <row r="19" spans="1:10" ht="21.95" customHeight="1" x14ac:dyDescent="0.2">
      <c r="A19" s="44">
        <v>3</v>
      </c>
      <c r="B19" s="53" t="s">
        <v>18</v>
      </c>
      <c r="C19" s="60"/>
      <c r="D19" s="60"/>
      <c r="E19" s="108" t="str">
        <f>IF(F19=0,"/","")</f>
        <v>/</v>
      </c>
      <c r="F19" s="70">
        <f>SUM(F20:F26)</f>
        <v>0</v>
      </c>
      <c r="G19" s="14"/>
    </row>
    <row r="20" spans="1:10" ht="11.25" x14ac:dyDescent="0.2">
      <c r="A20" s="45"/>
      <c r="B20" s="54"/>
      <c r="C20" s="45"/>
      <c r="D20" s="45"/>
      <c r="E20" s="116"/>
      <c r="F20" s="65"/>
      <c r="G20" s="14"/>
      <c r="H20" s="14"/>
      <c r="I20" s="14"/>
    </row>
    <row r="21" spans="1:10" ht="15.2" customHeight="1" x14ac:dyDescent="0.2">
      <c r="A21" s="46" t="s">
        <v>56</v>
      </c>
      <c r="B21" s="55" t="s">
        <v>86</v>
      </c>
      <c r="C21" s="46" t="s">
        <v>160</v>
      </c>
      <c r="D21" s="63">
        <v>25.4</v>
      </c>
      <c r="E21" s="110"/>
      <c r="F21" s="66">
        <f>D21*E21</f>
        <v>0</v>
      </c>
      <c r="G21" s="14"/>
      <c r="H21" s="42" t="str">
        <f>IF(E21="","Vnesi ceno!","")</f>
        <v>Vnesi ceno!</v>
      </c>
      <c r="I21" s="78">
        <f>IF(E21="",1,"")</f>
        <v>1</v>
      </c>
      <c r="J21" s="14"/>
    </row>
    <row r="22" spans="1:10" ht="11.25" x14ac:dyDescent="0.2">
      <c r="A22" s="47"/>
      <c r="B22" s="56"/>
      <c r="C22" s="47"/>
      <c r="D22" s="47"/>
      <c r="E22" s="111"/>
      <c r="F22" s="67"/>
      <c r="G22" s="14"/>
      <c r="H22" s="14"/>
      <c r="I22" s="14"/>
    </row>
    <row r="23" spans="1:10" ht="15.95" customHeight="1" x14ac:dyDescent="0.2">
      <c r="A23" s="14"/>
      <c r="B23" s="57" t="s">
        <v>87</v>
      </c>
      <c r="C23" s="14"/>
      <c r="D23" s="14"/>
      <c r="E23" s="103"/>
      <c r="F23" s="14"/>
    </row>
    <row r="24" spans="1:10" x14ac:dyDescent="0.2">
      <c r="B24" s="14"/>
    </row>
    <row r="25" spans="1:10" ht="15.95" customHeight="1" x14ac:dyDescent="0.2">
      <c r="A25" s="14"/>
      <c r="B25" s="57" t="s">
        <v>88</v>
      </c>
      <c r="C25" s="14"/>
    </row>
    <row r="26" spans="1:10" x14ac:dyDescent="0.2">
      <c r="A26" s="10"/>
      <c r="B26" s="10"/>
      <c r="C26" s="10"/>
      <c r="D26" s="10"/>
      <c r="E26" s="104"/>
      <c r="F26" s="10"/>
    </row>
    <row r="27" spans="1:10" ht="21.95" customHeight="1" x14ac:dyDescent="0.2">
      <c r="A27" s="48">
        <v>4</v>
      </c>
      <c r="B27" s="52" t="s">
        <v>19</v>
      </c>
      <c r="C27" s="61"/>
      <c r="D27" s="61"/>
      <c r="E27" s="112" t="str">
        <f>IF(F27=0,"/","")</f>
        <v>/</v>
      </c>
      <c r="F27" s="71">
        <f>SUM(F28:F36)</f>
        <v>0</v>
      </c>
      <c r="G27" s="14"/>
    </row>
    <row r="28" spans="1:10" ht="11.25" x14ac:dyDescent="0.2">
      <c r="A28" s="45"/>
      <c r="B28" s="54"/>
      <c r="C28" s="45"/>
      <c r="D28" s="45"/>
      <c r="E28" s="116"/>
      <c r="F28" s="65"/>
      <c r="G28" s="14"/>
      <c r="H28" s="14"/>
      <c r="I28" s="14"/>
    </row>
    <row r="29" spans="1:10" ht="15.2" customHeight="1" x14ac:dyDescent="0.2">
      <c r="A29" s="46" t="s">
        <v>57</v>
      </c>
      <c r="B29" s="55" t="s">
        <v>89</v>
      </c>
      <c r="C29" s="46" t="s">
        <v>160</v>
      </c>
      <c r="D29" s="63">
        <v>4.4000000000000004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7"/>
      <c r="B30" s="56"/>
      <c r="C30" s="47"/>
      <c r="D30" s="47"/>
      <c r="E30" s="111"/>
      <c r="F30" s="67"/>
      <c r="G30" s="14"/>
      <c r="H30" s="14"/>
      <c r="I30" s="14"/>
    </row>
    <row r="31" spans="1:10" ht="15.2" customHeight="1" x14ac:dyDescent="0.2">
      <c r="A31" s="46" t="s">
        <v>58</v>
      </c>
      <c r="B31" s="55" t="s">
        <v>90</v>
      </c>
      <c r="C31" s="46" t="s">
        <v>161</v>
      </c>
      <c r="D31" s="46">
        <v>4</v>
      </c>
      <c r="E31" s="110"/>
      <c r="F31" s="66">
        <f>D31*E31</f>
        <v>0</v>
      </c>
      <c r="G31" s="14"/>
      <c r="H31" s="42" t="str">
        <f>IF(E31="","Vnesi ceno!","")</f>
        <v>Vnesi ceno!</v>
      </c>
      <c r="I31" s="78">
        <f>IF(E31="",1,"")</f>
        <v>1</v>
      </c>
      <c r="J31" s="14"/>
    </row>
    <row r="32" spans="1:10" ht="11.25" x14ac:dyDescent="0.2">
      <c r="A32" s="47"/>
      <c r="B32" s="56"/>
      <c r="C32" s="47"/>
      <c r="D32" s="47"/>
      <c r="E32" s="111"/>
      <c r="F32" s="67"/>
      <c r="G32" s="14"/>
      <c r="H32" s="14"/>
      <c r="I32" s="14"/>
    </row>
    <row r="33" spans="1:10" ht="15.2" customHeight="1" x14ac:dyDescent="0.2">
      <c r="A33" s="46" t="s">
        <v>59</v>
      </c>
      <c r="B33" s="55" t="s">
        <v>91</v>
      </c>
      <c r="C33" s="46" t="s">
        <v>162</v>
      </c>
      <c r="D33" s="63">
        <v>1.68</v>
      </c>
      <c r="E33" s="110"/>
      <c r="F33" s="66">
        <f>D33*E33</f>
        <v>0</v>
      </c>
      <c r="G33" s="14"/>
      <c r="H33" s="42" t="str">
        <f>IF(E33="","Vnesi ceno!","")</f>
        <v>Vnesi ceno!</v>
      </c>
      <c r="I33" s="78">
        <f>IF(E33="",1,"")</f>
        <v>1</v>
      </c>
      <c r="J33" s="14"/>
    </row>
    <row r="34" spans="1:10" ht="11.25" x14ac:dyDescent="0.2">
      <c r="A34" s="47"/>
      <c r="B34" s="56"/>
      <c r="C34" s="47"/>
      <c r="D34" s="47"/>
      <c r="E34" s="111"/>
      <c r="F34" s="67"/>
      <c r="G34" s="14"/>
      <c r="H34" s="14"/>
      <c r="I34" s="14"/>
    </row>
    <row r="35" spans="1:10" ht="15.2" customHeight="1" x14ac:dyDescent="0.2">
      <c r="A35" s="46" t="s">
        <v>60</v>
      </c>
      <c r="B35" s="55" t="s">
        <v>92</v>
      </c>
      <c r="C35" s="46" t="s">
        <v>162</v>
      </c>
      <c r="D35" s="63">
        <v>5.9</v>
      </c>
      <c r="E35" s="110"/>
      <c r="F35" s="66">
        <f>D35*E35</f>
        <v>0</v>
      </c>
      <c r="G35" s="14"/>
      <c r="H35" s="42" t="str">
        <f>IF(E35="","Vnesi ceno!","")</f>
        <v>Vnesi ceno!</v>
      </c>
      <c r="I35" s="78">
        <f>IF(E35="",1,"")</f>
        <v>1</v>
      </c>
      <c r="J35" s="14"/>
    </row>
    <row r="36" spans="1:10" ht="11.25" x14ac:dyDescent="0.2">
      <c r="A36" s="49"/>
      <c r="B36" s="58"/>
      <c r="C36" s="49"/>
      <c r="D36" s="49"/>
      <c r="E36" s="113"/>
      <c r="F36" s="68"/>
      <c r="G36" s="14"/>
      <c r="H36" s="14"/>
      <c r="I36" s="14"/>
    </row>
    <row r="37" spans="1:10" ht="21.95" customHeight="1" x14ac:dyDescent="0.2">
      <c r="A37" s="51"/>
      <c r="B37" s="59" t="s">
        <v>93</v>
      </c>
      <c r="C37" s="62"/>
      <c r="D37" s="62"/>
      <c r="E37" s="108"/>
      <c r="F37" s="72">
        <f>F3+F9+F19+F27</f>
        <v>0</v>
      </c>
      <c r="G37" s="14"/>
      <c r="I37" s="14"/>
    </row>
    <row r="38" spans="1:10" ht="15.95" customHeight="1" x14ac:dyDescent="0.2">
      <c r="A38" s="9"/>
      <c r="B38" s="9"/>
      <c r="C38" s="9"/>
      <c r="D38" s="9"/>
      <c r="E38" s="117" t="str">
        <f>IF(I37&gt;0,"Število napak:","")</f>
        <v/>
      </c>
      <c r="F38" s="77">
        <f>IF(I38&gt;0,I38,"")</f>
        <v>10</v>
      </c>
      <c r="G38" s="14"/>
      <c r="H38" s="14"/>
      <c r="I38" s="79">
        <f>SUM(I4:I37)</f>
        <v>10</v>
      </c>
      <c r="J38" s="14"/>
    </row>
    <row r="39" spans="1:10" x14ac:dyDescent="0.2">
      <c r="E39" s="103"/>
      <c r="F39" s="14"/>
      <c r="I39" s="14"/>
    </row>
  </sheetData>
  <sheetProtection algorithmName="SHA-512" hashValue="/G1ufMdyE8lqI6zuivgbnSEMy12EnA1QFLmsewDshxmNuU7xnVoPYaGC2OdANgakg6zSa5a2hzG8MsiKMYZ40w==" saltValue="9Yqnl5YvaxrKEUTIXZBTgA==" spinCount="100000" sheet="1" objects="1" scenarios="1" selectLockedCells="1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workbookViewId="0">
      <selection activeCell="E11" sqref="E11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61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13.7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SUM(F8:F12)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94</v>
      </c>
      <c r="C9" s="46" t="s">
        <v>161</v>
      </c>
      <c r="D9" s="46">
        <v>2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95</v>
      </c>
      <c r="C11" s="46" t="s">
        <v>161</v>
      </c>
      <c r="D11" s="46">
        <v>1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9"/>
      <c r="B12" s="58"/>
      <c r="C12" s="49"/>
      <c r="D12" s="49"/>
      <c r="E12" s="113"/>
      <c r="F12" s="68"/>
      <c r="G12" s="14"/>
      <c r="H12" s="14"/>
      <c r="I12" s="14"/>
    </row>
    <row r="13" spans="1:10" ht="21.95" customHeight="1" x14ac:dyDescent="0.2">
      <c r="A13" s="44">
        <v>3</v>
      </c>
      <c r="B13" s="53" t="s">
        <v>18</v>
      </c>
      <c r="C13" s="60"/>
      <c r="D13" s="60"/>
      <c r="E13" s="108" t="str">
        <f>IF(F13=0,"/","")</f>
        <v>/</v>
      </c>
      <c r="F13" s="70">
        <f>SUM(F14:F20)</f>
        <v>0</v>
      </c>
      <c r="G13" s="14"/>
    </row>
    <row r="14" spans="1:10" ht="11.25" x14ac:dyDescent="0.2">
      <c r="A14" s="45"/>
      <c r="B14" s="54"/>
      <c r="C14" s="45"/>
      <c r="D14" s="45"/>
      <c r="E14" s="116"/>
      <c r="F14" s="65"/>
      <c r="G14" s="14"/>
      <c r="H14" s="14"/>
      <c r="I14" s="14"/>
    </row>
    <row r="15" spans="1:10" ht="15.2" customHeight="1" x14ac:dyDescent="0.2">
      <c r="A15" s="46" t="s">
        <v>56</v>
      </c>
      <c r="B15" s="55" t="s">
        <v>86</v>
      </c>
      <c r="C15" s="46" t="s">
        <v>160</v>
      </c>
      <c r="D15" s="63">
        <v>13.7</v>
      </c>
      <c r="E15" s="110"/>
      <c r="F15" s="66">
        <f>D15*E15</f>
        <v>0</v>
      </c>
      <c r="G15" s="14"/>
      <c r="H15" s="42" t="str">
        <f>IF(E15="","Vnesi ceno!","")</f>
        <v>Vnesi ceno!</v>
      </c>
      <c r="I15" s="78">
        <f>IF(E15="",1,"")</f>
        <v>1</v>
      </c>
      <c r="J15" s="14"/>
    </row>
    <row r="16" spans="1:10" ht="11.25" x14ac:dyDescent="0.2">
      <c r="A16" s="47"/>
      <c r="B16" s="56"/>
      <c r="C16" s="47"/>
      <c r="D16" s="47"/>
      <c r="E16" s="111"/>
      <c r="F16" s="67"/>
      <c r="G16" s="14"/>
      <c r="H16" s="14"/>
      <c r="I16" s="14"/>
    </row>
    <row r="17" spans="1:10" ht="15.95" customHeight="1" x14ac:dyDescent="0.2">
      <c r="A17" s="14"/>
      <c r="B17" s="57" t="s">
        <v>87</v>
      </c>
      <c r="C17" s="14"/>
      <c r="D17" s="14"/>
      <c r="E17" s="103"/>
      <c r="F17" s="14"/>
    </row>
    <row r="18" spans="1:10" x14ac:dyDescent="0.2">
      <c r="B18" s="14"/>
    </row>
    <row r="19" spans="1:10" ht="15.95" customHeight="1" x14ac:dyDescent="0.2">
      <c r="A19" s="14"/>
      <c r="B19" s="57" t="s">
        <v>88</v>
      </c>
      <c r="C19" s="14"/>
    </row>
    <row r="20" spans="1:10" x14ac:dyDescent="0.2">
      <c r="A20" s="10"/>
      <c r="B20" s="10"/>
      <c r="C20" s="10"/>
      <c r="D20" s="10"/>
      <c r="E20" s="104"/>
      <c r="F20" s="10"/>
    </row>
    <row r="21" spans="1:10" ht="21.95" customHeight="1" x14ac:dyDescent="0.2">
      <c r="A21" s="48">
        <v>4</v>
      </c>
      <c r="B21" s="52" t="s">
        <v>19</v>
      </c>
      <c r="C21" s="61"/>
      <c r="D21" s="61"/>
      <c r="E21" s="112" t="str">
        <f>IF(F21=0,"/","")</f>
        <v>/</v>
      </c>
      <c r="F21" s="71">
        <f>SUM(F22:F28)</f>
        <v>0</v>
      </c>
      <c r="G21" s="14"/>
    </row>
    <row r="22" spans="1:10" ht="11.25" x14ac:dyDescent="0.2">
      <c r="A22" s="45"/>
      <c r="B22" s="54"/>
      <c r="C22" s="45"/>
      <c r="D22" s="45"/>
      <c r="E22" s="116"/>
      <c r="F22" s="65"/>
      <c r="G22" s="14"/>
      <c r="H22" s="14"/>
      <c r="I22" s="14"/>
    </row>
    <row r="23" spans="1:10" ht="15.2" customHeight="1" x14ac:dyDescent="0.2">
      <c r="A23" s="46" t="s">
        <v>57</v>
      </c>
      <c r="B23" s="55" t="s">
        <v>89</v>
      </c>
      <c r="C23" s="46" t="s">
        <v>160</v>
      </c>
      <c r="D23" s="63">
        <v>2.2000000000000002</v>
      </c>
      <c r="E23" s="110"/>
      <c r="F23" s="66">
        <f>D23*E23</f>
        <v>0</v>
      </c>
      <c r="G23" s="14"/>
      <c r="H23" s="42" t="str">
        <f>IF(E23="","Vnesi ceno!","")</f>
        <v>Vnesi ceno!</v>
      </c>
      <c r="I23" s="78">
        <f>IF(E23="",1,"")</f>
        <v>1</v>
      </c>
      <c r="J23" s="14"/>
    </row>
    <row r="24" spans="1:10" ht="11.25" x14ac:dyDescent="0.2">
      <c r="A24" s="47"/>
      <c r="B24" s="56"/>
      <c r="C24" s="47"/>
      <c r="D24" s="47"/>
      <c r="E24" s="111"/>
      <c r="F24" s="67"/>
      <c r="G24" s="14"/>
      <c r="H24" s="14"/>
      <c r="I24" s="14"/>
    </row>
    <row r="25" spans="1:10" ht="15.2" customHeight="1" x14ac:dyDescent="0.2">
      <c r="A25" s="46" t="s">
        <v>58</v>
      </c>
      <c r="B25" s="55" t="s">
        <v>90</v>
      </c>
      <c r="C25" s="46" t="s">
        <v>161</v>
      </c>
      <c r="D25" s="46">
        <v>2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7"/>
      <c r="B26" s="56"/>
      <c r="C26" s="47"/>
      <c r="D26" s="47"/>
      <c r="E26" s="111"/>
      <c r="F26" s="67"/>
      <c r="G26" s="14"/>
      <c r="H26" s="14"/>
      <c r="I26" s="14"/>
    </row>
    <row r="27" spans="1:10" ht="15.2" customHeight="1" x14ac:dyDescent="0.2">
      <c r="A27" s="46" t="s">
        <v>59</v>
      </c>
      <c r="B27" s="55" t="s">
        <v>96</v>
      </c>
      <c r="C27" s="46" t="s">
        <v>162</v>
      </c>
      <c r="D27" s="63">
        <v>3.7349999999999999</v>
      </c>
      <c r="E27" s="110"/>
      <c r="F27" s="66">
        <f>D27*E27</f>
        <v>0</v>
      </c>
      <c r="G27" s="14"/>
      <c r="H27" s="42" t="str">
        <f>IF(E27="","Vnesi ceno!","")</f>
        <v>Vnesi ceno!</v>
      </c>
      <c r="I27" s="78">
        <f>IF(E27="",1,"")</f>
        <v>1</v>
      </c>
      <c r="J27" s="14"/>
    </row>
    <row r="28" spans="1:10" ht="11.25" x14ac:dyDescent="0.2">
      <c r="A28" s="49"/>
      <c r="B28" s="58"/>
      <c r="C28" s="49"/>
      <c r="D28" s="49"/>
      <c r="E28" s="113"/>
      <c r="F28" s="68"/>
      <c r="G28" s="14"/>
      <c r="H28" s="14"/>
      <c r="I28" s="14"/>
    </row>
    <row r="29" spans="1:10" ht="21.95" customHeight="1" x14ac:dyDescent="0.2">
      <c r="A29" s="51"/>
      <c r="B29" s="59" t="s">
        <v>97</v>
      </c>
      <c r="C29" s="62"/>
      <c r="D29" s="62"/>
      <c r="E29" s="108"/>
      <c r="F29" s="72">
        <f>F3+F7+F13+F21</f>
        <v>0</v>
      </c>
      <c r="G29" s="14"/>
      <c r="I29" s="14"/>
    </row>
    <row r="30" spans="1:10" ht="15.95" customHeight="1" x14ac:dyDescent="0.2">
      <c r="A30" s="9"/>
      <c r="B30" s="9"/>
      <c r="C30" s="9"/>
      <c r="D30" s="9"/>
      <c r="E30" s="117" t="str">
        <f>IF(I29&gt;0,"Število napak:","")</f>
        <v/>
      </c>
      <c r="F30" s="77">
        <f>IF(I30&gt;0,I30,"")</f>
        <v>7</v>
      </c>
      <c r="G30" s="14"/>
      <c r="H30" s="14"/>
      <c r="I30" s="79">
        <f>SUM(I4:I29)</f>
        <v>7</v>
      </c>
      <c r="J30" s="14"/>
    </row>
    <row r="31" spans="1:10" x14ac:dyDescent="0.2">
      <c r="E31" s="103"/>
      <c r="F31" s="14"/>
      <c r="I31" s="14"/>
    </row>
  </sheetData>
  <sheetProtection algorithmName="SHA-512" hashValue="QZ+vA6ka6clMYXAHGoQVS3PiKDhtyHqvx763HeBzMCfcGjpJLRNTxeinNmSbkiAn+nB8u4GFZdUorqqlWs0DaQ==" saltValue="vzt9pT4XspacjQJkjG/Abw==" spinCount="100000" sheet="1" objects="1" scenarios="1" selectLockedCells="1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workbookViewId="0">
      <selection activeCell="E17" sqref="E17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62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34.799999999999997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SUM(F8:F18)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98</v>
      </c>
      <c r="C9" s="46" t="s">
        <v>161</v>
      </c>
      <c r="D9" s="46">
        <v>3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99</v>
      </c>
      <c r="C11" s="46" t="s">
        <v>161</v>
      </c>
      <c r="D11" s="46">
        <v>2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7"/>
      <c r="B12" s="56"/>
      <c r="C12" s="47"/>
      <c r="D12" s="47"/>
      <c r="E12" s="111"/>
      <c r="F12" s="67"/>
      <c r="G12" s="14"/>
      <c r="H12" s="14"/>
      <c r="I12" s="14"/>
    </row>
    <row r="13" spans="1:10" ht="25.7" customHeight="1" x14ac:dyDescent="0.2">
      <c r="A13" s="46" t="s">
        <v>54</v>
      </c>
      <c r="B13" s="55" t="s">
        <v>100</v>
      </c>
      <c r="C13" s="46" t="s">
        <v>161</v>
      </c>
      <c r="D13" s="46">
        <v>1</v>
      </c>
      <c r="E13" s="110"/>
      <c r="F13" s="66">
        <f>D13*E13</f>
        <v>0</v>
      </c>
      <c r="G13" s="14"/>
      <c r="H13" s="42" t="str">
        <f>IF(E13="","Vnesi ceno brez senčil!","")</f>
        <v>Vnesi ceno brez senčil!</v>
      </c>
      <c r="I13" s="78">
        <f>IF(E13="",1,"")</f>
        <v>1</v>
      </c>
      <c r="J13" s="14"/>
    </row>
    <row r="14" spans="1:10" ht="11.25" x14ac:dyDescent="0.2">
      <c r="A14" s="47"/>
      <c r="B14" s="56"/>
      <c r="C14" s="47"/>
      <c r="D14" s="47"/>
      <c r="E14" s="111"/>
      <c r="F14" s="67"/>
      <c r="G14" s="14"/>
      <c r="H14" s="14"/>
      <c r="I14" s="14"/>
    </row>
    <row r="15" spans="1:10" ht="38.450000000000003" customHeight="1" x14ac:dyDescent="0.2">
      <c r="A15" s="46" t="s">
        <v>55</v>
      </c>
      <c r="B15" s="55" t="s">
        <v>101</v>
      </c>
      <c r="C15" s="46" t="s">
        <v>161</v>
      </c>
      <c r="D15" s="46">
        <v>1</v>
      </c>
      <c r="E15" s="110"/>
      <c r="F15" s="66">
        <f>D15*E15</f>
        <v>0</v>
      </c>
      <c r="G15" s="14"/>
      <c r="H15" s="42" t="str">
        <f>IF(E15="","Vnesi ceno brez senčil!","")</f>
        <v>Vnesi ceno brez senčil!</v>
      </c>
      <c r="I15" s="78">
        <f>IF(E15="",1,"")</f>
        <v>1</v>
      </c>
      <c r="J15" s="14"/>
    </row>
    <row r="16" spans="1:10" ht="11.25" x14ac:dyDescent="0.2">
      <c r="A16" s="47"/>
      <c r="B16" s="56"/>
      <c r="C16" s="47"/>
      <c r="D16" s="47"/>
      <c r="E16" s="111"/>
      <c r="F16" s="67"/>
      <c r="G16" s="14"/>
      <c r="H16" s="14"/>
      <c r="I16" s="14"/>
    </row>
    <row r="17" spans="1:10" ht="38.450000000000003" customHeight="1" x14ac:dyDescent="0.2">
      <c r="A17" s="46" t="s">
        <v>63</v>
      </c>
      <c r="B17" s="55" t="s">
        <v>102</v>
      </c>
      <c r="C17" s="46" t="s">
        <v>161</v>
      </c>
      <c r="D17" s="46">
        <v>1</v>
      </c>
      <c r="E17" s="110"/>
      <c r="F17" s="66">
        <f>D17*E17</f>
        <v>0</v>
      </c>
      <c r="G17" s="14"/>
      <c r="H17" s="42" t="str">
        <f>IF(E17="","Vnesi ceno brez senčil!","")</f>
        <v>Vnesi ceno brez senčil!</v>
      </c>
      <c r="I17" s="78">
        <f>IF(E17="",1,"")</f>
        <v>1</v>
      </c>
      <c r="J17" s="14"/>
    </row>
    <row r="18" spans="1:10" ht="11.25" x14ac:dyDescent="0.2">
      <c r="A18" s="49"/>
      <c r="B18" s="58"/>
      <c r="C18" s="49"/>
      <c r="D18" s="49"/>
      <c r="E18" s="113"/>
      <c r="F18" s="68"/>
      <c r="G18" s="14"/>
      <c r="H18" s="14"/>
      <c r="I18" s="14"/>
    </row>
    <row r="19" spans="1:10" ht="21.95" customHeight="1" x14ac:dyDescent="0.2">
      <c r="A19" s="44">
        <v>3</v>
      </c>
      <c r="B19" s="53" t="s">
        <v>18</v>
      </c>
      <c r="C19" s="60"/>
      <c r="D19" s="60"/>
      <c r="E19" s="108" t="str">
        <f>IF(F19=0,"/","")</f>
        <v>/</v>
      </c>
      <c r="F19" s="70">
        <f>SUM(F20:F26)</f>
        <v>0</v>
      </c>
      <c r="G19" s="14"/>
    </row>
    <row r="20" spans="1:10" ht="11.25" x14ac:dyDescent="0.2">
      <c r="A20" s="45"/>
      <c r="B20" s="54"/>
      <c r="C20" s="45"/>
      <c r="D20" s="45"/>
      <c r="E20" s="116"/>
      <c r="F20" s="65"/>
      <c r="G20" s="14"/>
      <c r="H20" s="14"/>
      <c r="I20" s="14"/>
    </row>
    <row r="21" spans="1:10" ht="15.2" customHeight="1" x14ac:dyDescent="0.2">
      <c r="A21" s="46" t="s">
        <v>56</v>
      </c>
      <c r="B21" s="55" t="s">
        <v>86</v>
      </c>
      <c r="C21" s="46" t="s">
        <v>160</v>
      </c>
      <c r="D21" s="63">
        <v>34.799999999999997</v>
      </c>
      <c r="E21" s="110"/>
      <c r="F21" s="66">
        <f>D21*E21</f>
        <v>0</v>
      </c>
      <c r="G21" s="14"/>
      <c r="H21" s="42" t="str">
        <f>IF(E21="","Vnesi ceno!","")</f>
        <v>Vnesi ceno!</v>
      </c>
      <c r="I21" s="78">
        <f>IF(E21="",1,"")</f>
        <v>1</v>
      </c>
      <c r="J21" s="14"/>
    </row>
    <row r="22" spans="1:10" ht="11.25" x14ac:dyDescent="0.2">
      <c r="A22" s="47"/>
      <c r="B22" s="56"/>
      <c r="C22" s="47"/>
      <c r="D22" s="47"/>
      <c r="E22" s="111"/>
      <c r="F22" s="67"/>
      <c r="G22" s="14"/>
      <c r="H22" s="14"/>
      <c r="I22" s="14"/>
    </row>
    <row r="23" spans="1:10" ht="15.95" customHeight="1" x14ac:dyDescent="0.2">
      <c r="A23" s="14"/>
      <c r="B23" s="57" t="s">
        <v>87</v>
      </c>
      <c r="C23" s="14"/>
      <c r="D23" s="14"/>
      <c r="E23" s="103"/>
      <c r="F23" s="14"/>
    </row>
    <row r="24" spans="1:10" x14ac:dyDescent="0.2">
      <c r="B24" s="14"/>
    </row>
    <row r="25" spans="1:10" ht="15.95" customHeight="1" x14ac:dyDescent="0.2">
      <c r="A25" s="14"/>
      <c r="B25" s="57" t="s">
        <v>88</v>
      </c>
      <c r="C25" s="14"/>
    </row>
    <row r="26" spans="1:10" x14ac:dyDescent="0.2">
      <c r="A26" s="10"/>
      <c r="B26" s="10"/>
      <c r="C26" s="10"/>
      <c r="D26" s="10"/>
      <c r="E26" s="104"/>
      <c r="F26" s="10"/>
    </row>
    <row r="27" spans="1:10" ht="21.95" customHeight="1" x14ac:dyDescent="0.2">
      <c r="A27" s="48">
        <v>4</v>
      </c>
      <c r="B27" s="52" t="s">
        <v>19</v>
      </c>
      <c r="C27" s="61"/>
      <c r="D27" s="61"/>
      <c r="E27" s="112" t="str">
        <f>IF(F27=0,"/","")</f>
        <v>/</v>
      </c>
      <c r="F27" s="71">
        <f>SUM(F28:F34)</f>
        <v>0</v>
      </c>
      <c r="G27" s="14"/>
    </row>
    <row r="28" spans="1:10" ht="11.25" x14ac:dyDescent="0.2">
      <c r="A28" s="45"/>
      <c r="B28" s="54"/>
      <c r="C28" s="45"/>
      <c r="D28" s="45"/>
      <c r="E28" s="116"/>
      <c r="F28" s="65"/>
      <c r="G28" s="14"/>
      <c r="H28" s="14"/>
      <c r="I28" s="14"/>
    </row>
    <row r="29" spans="1:10" ht="15.2" customHeight="1" x14ac:dyDescent="0.2">
      <c r="A29" s="46" t="s">
        <v>57</v>
      </c>
      <c r="B29" s="55" t="s">
        <v>89</v>
      </c>
      <c r="C29" s="46" t="s">
        <v>160</v>
      </c>
      <c r="D29" s="63">
        <v>5.9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7"/>
      <c r="B30" s="56"/>
      <c r="C30" s="47"/>
      <c r="D30" s="47"/>
      <c r="E30" s="111"/>
      <c r="F30" s="67"/>
      <c r="G30" s="14"/>
      <c r="H30" s="14"/>
      <c r="I30" s="14"/>
    </row>
    <row r="31" spans="1:10" ht="15.2" customHeight="1" x14ac:dyDescent="0.2">
      <c r="A31" s="46" t="s">
        <v>58</v>
      </c>
      <c r="B31" s="55" t="s">
        <v>90</v>
      </c>
      <c r="C31" s="46" t="s">
        <v>161</v>
      </c>
      <c r="D31" s="46">
        <v>4</v>
      </c>
      <c r="E31" s="110"/>
      <c r="F31" s="66">
        <f>D31*E31</f>
        <v>0</v>
      </c>
      <c r="G31" s="14"/>
      <c r="H31" s="42" t="str">
        <f>IF(E31="","Vnesi ceno!","")</f>
        <v>Vnesi ceno!</v>
      </c>
      <c r="I31" s="78">
        <f>IF(E31="",1,"")</f>
        <v>1</v>
      </c>
      <c r="J31" s="14"/>
    </row>
    <row r="32" spans="1:10" ht="11.25" x14ac:dyDescent="0.2">
      <c r="A32" s="47"/>
      <c r="B32" s="56"/>
      <c r="C32" s="47"/>
      <c r="D32" s="47"/>
      <c r="E32" s="111"/>
      <c r="F32" s="67"/>
      <c r="G32" s="14"/>
      <c r="H32" s="14"/>
      <c r="I32" s="14"/>
    </row>
    <row r="33" spans="1:10" ht="15.2" customHeight="1" x14ac:dyDescent="0.2">
      <c r="A33" s="46" t="s">
        <v>59</v>
      </c>
      <c r="B33" s="55" t="s">
        <v>103</v>
      </c>
      <c r="C33" s="46" t="s">
        <v>162</v>
      </c>
      <c r="D33" s="63">
        <v>9.4499999999999993</v>
      </c>
      <c r="E33" s="110"/>
      <c r="F33" s="66">
        <f>D33*E33</f>
        <v>0</v>
      </c>
      <c r="G33" s="14"/>
      <c r="H33" s="42" t="str">
        <f>IF(E33="","Vnesi ceno!","")</f>
        <v>Vnesi ceno!</v>
      </c>
      <c r="I33" s="78">
        <f>IF(E33="",1,"")</f>
        <v>1</v>
      </c>
      <c r="J33" s="14"/>
    </row>
    <row r="34" spans="1:10" ht="11.25" x14ac:dyDescent="0.2">
      <c r="A34" s="49"/>
      <c r="B34" s="58"/>
      <c r="C34" s="49"/>
      <c r="D34" s="49"/>
      <c r="E34" s="113"/>
      <c r="F34" s="68"/>
      <c r="G34" s="14"/>
      <c r="H34" s="14"/>
      <c r="I34" s="14"/>
    </row>
    <row r="35" spans="1:10" ht="21.95" customHeight="1" x14ac:dyDescent="0.2">
      <c r="A35" s="51"/>
      <c r="B35" s="59" t="s">
        <v>104</v>
      </c>
      <c r="C35" s="62"/>
      <c r="D35" s="62"/>
      <c r="E35" s="108"/>
      <c r="F35" s="72">
        <f>F3+F7+F19+F27</f>
        <v>0</v>
      </c>
      <c r="G35" s="14"/>
      <c r="I35" s="14"/>
    </row>
    <row r="36" spans="1:10" ht="15.95" customHeight="1" x14ac:dyDescent="0.2">
      <c r="A36" s="9"/>
      <c r="B36" s="9"/>
      <c r="C36" s="9"/>
      <c r="D36" s="9"/>
      <c r="E36" s="117" t="str">
        <f>IF(I35&gt;0,"Število napak:","")</f>
        <v/>
      </c>
      <c r="F36" s="77">
        <f>IF(I36&gt;0,I36,"")</f>
        <v>10</v>
      </c>
      <c r="G36" s="14"/>
      <c r="H36" s="14"/>
      <c r="I36" s="79">
        <f>SUM(I4:I35)</f>
        <v>10</v>
      </c>
      <c r="J36" s="14"/>
    </row>
    <row r="37" spans="1:10" x14ac:dyDescent="0.2">
      <c r="E37" s="103"/>
      <c r="F37" s="14"/>
      <c r="I37" s="14"/>
    </row>
  </sheetData>
  <sheetProtection algorithmName="SHA-512" hashValue="R40mC5hGSv5Z8gXyL3uEID1gyauRX7AWBlKdiZiOa+wVsz1G3dGl3746+AUOa6RE3vUFazQCr8/Hr0sqW62fHw==" saltValue="Wbl9h4j2sOiRoATxJwBnvw==" spinCount="100000" sheet="1" objects="1" scenarios="1" selectLockedCells="1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3"/>
  <sheetViews>
    <sheetView workbookViewId="0">
      <selection activeCell="E17" sqref="E17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64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46.6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SUM(F8:F20)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105</v>
      </c>
      <c r="C9" s="46" t="s">
        <v>161</v>
      </c>
      <c r="D9" s="46">
        <v>1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106</v>
      </c>
      <c r="C11" s="46" t="s">
        <v>161</v>
      </c>
      <c r="D11" s="46">
        <v>1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7"/>
      <c r="B12" s="56"/>
      <c r="C12" s="47"/>
      <c r="D12" s="47"/>
      <c r="E12" s="111"/>
      <c r="F12" s="67"/>
      <c r="G12" s="14"/>
      <c r="H12" s="14"/>
      <c r="I12" s="14"/>
    </row>
    <row r="13" spans="1:10" ht="25.7" customHeight="1" x14ac:dyDescent="0.2">
      <c r="A13" s="46" t="s">
        <v>54</v>
      </c>
      <c r="B13" s="55" t="s">
        <v>107</v>
      </c>
      <c r="C13" s="46" t="s">
        <v>161</v>
      </c>
      <c r="D13" s="46">
        <v>1</v>
      </c>
      <c r="E13" s="110"/>
      <c r="F13" s="66">
        <f>D13*E13</f>
        <v>0</v>
      </c>
      <c r="G13" s="14"/>
      <c r="H13" s="42" t="str">
        <f>IF(E13="","Vnesi ceno brez senčil!","")</f>
        <v>Vnesi ceno brez senčil!</v>
      </c>
      <c r="I13" s="78">
        <f>IF(E13="",1,"")</f>
        <v>1</v>
      </c>
      <c r="J13" s="14"/>
    </row>
    <row r="14" spans="1:10" ht="11.25" x14ac:dyDescent="0.2">
      <c r="A14" s="47"/>
      <c r="B14" s="56"/>
      <c r="C14" s="47"/>
      <c r="D14" s="47"/>
      <c r="E14" s="111"/>
      <c r="F14" s="67"/>
      <c r="G14" s="14"/>
      <c r="H14" s="14"/>
      <c r="I14" s="14"/>
    </row>
    <row r="15" spans="1:10" ht="25.7" customHeight="1" x14ac:dyDescent="0.2">
      <c r="A15" s="46" t="s">
        <v>55</v>
      </c>
      <c r="B15" s="55" t="s">
        <v>108</v>
      </c>
      <c r="C15" s="46" t="s">
        <v>161</v>
      </c>
      <c r="D15" s="46">
        <v>1</v>
      </c>
      <c r="E15" s="110"/>
      <c r="F15" s="66">
        <f>D15*E15</f>
        <v>0</v>
      </c>
      <c r="G15" s="14"/>
      <c r="H15" s="42" t="str">
        <f>IF(E15="","Vnesi ceno brez senčil!","")</f>
        <v>Vnesi ceno brez senčil!</v>
      </c>
      <c r="I15" s="78">
        <f>IF(E15="",1,"")</f>
        <v>1</v>
      </c>
      <c r="J15" s="14"/>
    </row>
    <row r="16" spans="1:10" ht="11.25" x14ac:dyDescent="0.2">
      <c r="A16" s="47"/>
      <c r="B16" s="56"/>
      <c r="C16" s="47"/>
      <c r="D16" s="47"/>
      <c r="E16" s="111"/>
      <c r="F16" s="67"/>
      <c r="G16" s="14"/>
      <c r="H16" s="14"/>
      <c r="I16" s="14"/>
    </row>
    <row r="17" spans="1:10" ht="25.7" customHeight="1" x14ac:dyDescent="0.2">
      <c r="A17" s="46" t="s">
        <v>63</v>
      </c>
      <c r="B17" s="55" t="s">
        <v>109</v>
      </c>
      <c r="C17" s="46" t="s">
        <v>161</v>
      </c>
      <c r="D17" s="46">
        <v>1</v>
      </c>
      <c r="E17" s="110"/>
      <c r="F17" s="66">
        <f>D17*E17</f>
        <v>0</v>
      </c>
      <c r="G17" s="14"/>
      <c r="H17" s="42" t="str">
        <f>IF(E17="","Vnesi ceno brez senčil!","")</f>
        <v>Vnesi ceno brez senčil!</v>
      </c>
      <c r="I17" s="78">
        <f>IF(E17="",1,"")</f>
        <v>1</v>
      </c>
      <c r="J17" s="14"/>
    </row>
    <row r="18" spans="1:10" ht="11.25" x14ac:dyDescent="0.2">
      <c r="A18" s="47"/>
      <c r="B18" s="56"/>
      <c r="C18" s="47"/>
      <c r="D18" s="47"/>
      <c r="E18" s="111"/>
      <c r="F18" s="67"/>
      <c r="G18" s="14"/>
      <c r="H18" s="14"/>
      <c r="I18" s="14"/>
    </row>
    <row r="19" spans="1:10" ht="25.7" customHeight="1" x14ac:dyDescent="0.2">
      <c r="A19" s="46" t="s">
        <v>65</v>
      </c>
      <c r="B19" s="55" t="s">
        <v>110</v>
      </c>
      <c r="C19" s="46" t="s">
        <v>161</v>
      </c>
      <c r="D19" s="46">
        <v>2</v>
      </c>
      <c r="E19" s="110"/>
      <c r="F19" s="66">
        <f>D19*E19</f>
        <v>0</v>
      </c>
      <c r="G19" s="14"/>
      <c r="H19" s="42" t="str">
        <f>IF(E19="","Vnesi ceno brez senčil!","")</f>
        <v>Vnesi ceno brez senčil!</v>
      </c>
      <c r="I19" s="78">
        <f>IF(E19="",1,"")</f>
        <v>1</v>
      </c>
      <c r="J19" s="14"/>
    </row>
    <row r="20" spans="1:10" ht="11.25" x14ac:dyDescent="0.2">
      <c r="A20" s="49"/>
      <c r="B20" s="58"/>
      <c r="C20" s="49"/>
      <c r="D20" s="49"/>
      <c r="E20" s="113"/>
      <c r="F20" s="68"/>
      <c r="G20" s="14"/>
      <c r="H20" s="14"/>
      <c r="I20" s="14"/>
    </row>
    <row r="21" spans="1:10" ht="21.95" customHeight="1" x14ac:dyDescent="0.2">
      <c r="A21" s="44">
        <v>3</v>
      </c>
      <c r="B21" s="53" t="s">
        <v>18</v>
      </c>
      <c r="C21" s="60"/>
      <c r="D21" s="60"/>
      <c r="E21" s="108" t="str">
        <f>IF(F21=0,"/","")</f>
        <v>/</v>
      </c>
      <c r="F21" s="70">
        <f>SUM(F22:F28)</f>
        <v>0</v>
      </c>
      <c r="G21" s="14"/>
    </row>
    <row r="22" spans="1:10" ht="11.25" x14ac:dyDescent="0.2">
      <c r="A22" s="45"/>
      <c r="B22" s="54"/>
      <c r="C22" s="45"/>
      <c r="D22" s="45"/>
      <c r="E22" s="116"/>
      <c r="F22" s="65"/>
      <c r="G22" s="14"/>
      <c r="H22" s="14"/>
      <c r="I22" s="14"/>
    </row>
    <row r="23" spans="1:10" ht="15.2" customHeight="1" x14ac:dyDescent="0.2">
      <c r="A23" s="46" t="s">
        <v>56</v>
      </c>
      <c r="B23" s="55" t="s">
        <v>86</v>
      </c>
      <c r="C23" s="46" t="s">
        <v>160</v>
      </c>
      <c r="D23" s="63">
        <v>46.6</v>
      </c>
      <c r="E23" s="110"/>
      <c r="F23" s="66">
        <f>D23*E23</f>
        <v>0</v>
      </c>
      <c r="G23" s="14"/>
      <c r="H23" s="42" t="str">
        <f>IF(E23="","Vnesi ceno!","")</f>
        <v>Vnesi ceno!</v>
      </c>
      <c r="I23" s="78">
        <f>IF(E23="",1,"")</f>
        <v>1</v>
      </c>
      <c r="J23" s="14"/>
    </row>
    <row r="24" spans="1:10" ht="11.25" x14ac:dyDescent="0.2">
      <c r="A24" s="47"/>
      <c r="B24" s="56"/>
      <c r="C24" s="47"/>
      <c r="D24" s="47"/>
      <c r="E24" s="111"/>
      <c r="F24" s="67"/>
      <c r="G24" s="14"/>
      <c r="H24" s="14"/>
      <c r="I24" s="14"/>
    </row>
    <row r="25" spans="1:10" ht="15.95" customHeight="1" x14ac:dyDescent="0.2">
      <c r="A25" s="14"/>
      <c r="B25" s="57" t="s">
        <v>87</v>
      </c>
      <c r="C25" s="14"/>
      <c r="D25" s="14"/>
      <c r="E25" s="103"/>
      <c r="F25" s="14"/>
    </row>
    <row r="26" spans="1:10" x14ac:dyDescent="0.2">
      <c r="B26" s="14"/>
    </row>
    <row r="27" spans="1:10" ht="15.95" customHeight="1" x14ac:dyDescent="0.2">
      <c r="A27" s="14"/>
      <c r="B27" s="57" t="s">
        <v>88</v>
      </c>
      <c r="C27" s="14"/>
    </row>
    <row r="28" spans="1:10" x14ac:dyDescent="0.2">
      <c r="A28" s="10"/>
      <c r="B28" s="10"/>
      <c r="C28" s="10"/>
      <c r="D28" s="10"/>
      <c r="E28" s="104"/>
      <c r="F28" s="10"/>
    </row>
    <row r="29" spans="1:10" ht="21.95" customHeight="1" x14ac:dyDescent="0.2">
      <c r="A29" s="48">
        <v>4</v>
      </c>
      <c r="B29" s="52" t="s">
        <v>19</v>
      </c>
      <c r="C29" s="61"/>
      <c r="D29" s="61"/>
      <c r="E29" s="112" t="str">
        <f>IF(F29=0,"/","")</f>
        <v>/</v>
      </c>
      <c r="F29" s="71">
        <f>SUM(F30:F40)</f>
        <v>0</v>
      </c>
      <c r="G29" s="14"/>
    </row>
    <row r="30" spans="1:10" ht="11.25" x14ac:dyDescent="0.2">
      <c r="A30" s="45"/>
      <c r="B30" s="54"/>
      <c r="C30" s="45"/>
      <c r="D30" s="45"/>
      <c r="E30" s="116"/>
      <c r="F30" s="65"/>
      <c r="G30" s="14"/>
      <c r="H30" s="14"/>
      <c r="I30" s="14"/>
    </row>
    <row r="31" spans="1:10" ht="15.2" customHeight="1" x14ac:dyDescent="0.2">
      <c r="A31" s="46" t="s">
        <v>57</v>
      </c>
      <c r="B31" s="55" t="s">
        <v>89</v>
      </c>
      <c r="C31" s="46" t="s">
        <v>160</v>
      </c>
      <c r="D31" s="63">
        <v>7.1</v>
      </c>
      <c r="E31" s="110"/>
      <c r="F31" s="66">
        <f>D31*E31</f>
        <v>0</v>
      </c>
      <c r="G31" s="14"/>
      <c r="H31" s="42" t="str">
        <f>IF(E31="","Vnesi ceno!","")</f>
        <v>Vnesi ceno!</v>
      </c>
      <c r="I31" s="78">
        <f>IF(E31="",1,"")</f>
        <v>1</v>
      </c>
      <c r="J31" s="14"/>
    </row>
    <row r="32" spans="1:10" ht="11.25" x14ac:dyDescent="0.2">
      <c r="A32" s="47"/>
      <c r="B32" s="56"/>
      <c r="C32" s="47"/>
      <c r="D32" s="47"/>
      <c r="E32" s="111"/>
      <c r="F32" s="67"/>
      <c r="G32" s="14"/>
      <c r="H32" s="14"/>
      <c r="I32" s="14"/>
    </row>
    <row r="33" spans="1:10" ht="15.2" customHeight="1" x14ac:dyDescent="0.2">
      <c r="A33" s="46" t="s">
        <v>58</v>
      </c>
      <c r="B33" s="55" t="s">
        <v>90</v>
      </c>
      <c r="C33" s="46" t="s">
        <v>161</v>
      </c>
      <c r="D33" s="46">
        <v>4</v>
      </c>
      <c r="E33" s="110"/>
      <c r="F33" s="66">
        <f>D33*E33</f>
        <v>0</v>
      </c>
      <c r="G33" s="14"/>
      <c r="H33" s="42" t="str">
        <f>IF(E33="","Vnesi ceno!","")</f>
        <v>Vnesi ceno!</v>
      </c>
      <c r="I33" s="78">
        <f>IF(E33="",1,"")</f>
        <v>1</v>
      </c>
      <c r="J33" s="14"/>
    </row>
    <row r="34" spans="1:10" ht="11.25" x14ac:dyDescent="0.2">
      <c r="A34" s="47"/>
      <c r="B34" s="56"/>
      <c r="C34" s="47"/>
      <c r="D34" s="47"/>
      <c r="E34" s="111"/>
      <c r="F34" s="67"/>
      <c r="G34" s="14"/>
      <c r="H34" s="14"/>
      <c r="I34" s="14"/>
    </row>
    <row r="35" spans="1:10" ht="15.2" customHeight="1" x14ac:dyDescent="0.2">
      <c r="A35" s="46" t="s">
        <v>59</v>
      </c>
      <c r="B35" s="55" t="s">
        <v>91</v>
      </c>
      <c r="C35" s="46" t="s">
        <v>162</v>
      </c>
      <c r="D35" s="63">
        <v>18.739999999999998</v>
      </c>
      <c r="E35" s="110"/>
      <c r="F35" s="66">
        <f>D35*E35</f>
        <v>0</v>
      </c>
      <c r="G35" s="14"/>
      <c r="H35" s="42" t="str">
        <f>IF(E35="","Vnesi ceno!","")</f>
        <v>Vnesi ceno!</v>
      </c>
      <c r="I35" s="78">
        <f>IF(E35="",1,"")</f>
        <v>1</v>
      </c>
      <c r="J35" s="14"/>
    </row>
    <row r="36" spans="1:10" ht="11.25" x14ac:dyDescent="0.2">
      <c r="A36" s="47"/>
      <c r="B36" s="56"/>
      <c r="C36" s="47"/>
      <c r="D36" s="47"/>
      <c r="E36" s="111"/>
      <c r="F36" s="67"/>
      <c r="G36" s="14"/>
      <c r="H36" s="14"/>
      <c r="I36" s="14"/>
    </row>
    <row r="37" spans="1:10" ht="15.2" customHeight="1" x14ac:dyDescent="0.2">
      <c r="A37" s="46" t="s">
        <v>60</v>
      </c>
      <c r="B37" s="55" t="s">
        <v>103</v>
      </c>
      <c r="C37" s="46" t="s">
        <v>162</v>
      </c>
      <c r="D37" s="63">
        <v>18.739999999999998</v>
      </c>
      <c r="E37" s="110"/>
      <c r="F37" s="66">
        <f>D37*E37</f>
        <v>0</v>
      </c>
      <c r="G37" s="14"/>
      <c r="H37" s="42" t="str">
        <f>IF(E37="","Vnesi ceno!","")</f>
        <v>Vnesi ceno!</v>
      </c>
      <c r="I37" s="78">
        <f>IF(E37="",1,"")</f>
        <v>1</v>
      </c>
      <c r="J37" s="14"/>
    </row>
    <row r="38" spans="1:10" ht="11.25" x14ac:dyDescent="0.2">
      <c r="A38" s="47"/>
      <c r="B38" s="56"/>
      <c r="C38" s="47"/>
      <c r="D38" s="47"/>
      <c r="E38" s="111"/>
      <c r="F38" s="67"/>
      <c r="G38" s="14"/>
      <c r="H38" s="14"/>
      <c r="I38" s="14"/>
    </row>
    <row r="39" spans="1:10" ht="15.2" customHeight="1" x14ac:dyDescent="0.2">
      <c r="A39" s="46" t="s">
        <v>66</v>
      </c>
      <c r="B39" s="55" t="s">
        <v>111</v>
      </c>
      <c r="C39" s="46" t="s">
        <v>161</v>
      </c>
      <c r="D39" s="46">
        <v>7</v>
      </c>
      <c r="E39" s="110"/>
      <c r="F39" s="66">
        <f>D39*E39</f>
        <v>0</v>
      </c>
      <c r="G39" s="14"/>
      <c r="H39" s="42" t="str">
        <f>IF(E39="","Vnesi ceno!","")</f>
        <v>Vnesi ceno!</v>
      </c>
      <c r="I39" s="78">
        <f>IF(E39="",1,"")</f>
        <v>1</v>
      </c>
      <c r="J39" s="14"/>
    </row>
    <row r="40" spans="1:10" ht="11.25" x14ac:dyDescent="0.2">
      <c r="A40" s="49"/>
      <c r="B40" s="58"/>
      <c r="C40" s="49"/>
      <c r="D40" s="49"/>
      <c r="E40" s="113"/>
      <c r="F40" s="68"/>
      <c r="G40" s="14"/>
      <c r="H40" s="14"/>
      <c r="I40" s="14"/>
    </row>
    <row r="41" spans="1:10" ht="21.95" customHeight="1" x14ac:dyDescent="0.2">
      <c r="A41" s="51"/>
      <c r="B41" s="59" t="s">
        <v>112</v>
      </c>
      <c r="C41" s="62"/>
      <c r="D41" s="62"/>
      <c r="E41" s="108"/>
      <c r="F41" s="72">
        <f>F3+F7+F21+F29</f>
        <v>0</v>
      </c>
      <c r="G41" s="14"/>
      <c r="I41" s="14"/>
    </row>
    <row r="42" spans="1:10" ht="15.95" customHeight="1" x14ac:dyDescent="0.2">
      <c r="A42" s="9"/>
      <c r="B42" s="9"/>
      <c r="C42" s="9"/>
      <c r="D42" s="9"/>
      <c r="E42" s="117" t="str">
        <f>IF(I41&gt;0,"Število napak:","")</f>
        <v/>
      </c>
      <c r="F42" s="77">
        <f>IF(I42&gt;0,I42,"")</f>
        <v>13</v>
      </c>
      <c r="G42" s="14"/>
      <c r="H42" s="14"/>
      <c r="I42" s="79">
        <f>SUM(I4:I41)</f>
        <v>13</v>
      </c>
      <c r="J42" s="14"/>
    </row>
    <row r="43" spans="1:10" x14ac:dyDescent="0.2">
      <c r="E43" s="103"/>
      <c r="F43" s="14"/>
      <c r="I43" s="14"/>
    </row>
  </sheetData>
  <sheetProtection algorithmName="SHA-512" hashValue="fq+J2ySdIT//DjJIYhmATsJNohE2u4NKa6YfqctWRGrpE7Jv3fpl7FFv6whmvKMI/vMH9+R6iM1l4A/qMqsD1Q==" saltValue="qzUgvX5C/tcZJlW/hojt5w==" spinCount="100000" sheet="1" objects="1" scenarios="1" selectLockedCells="1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workbookViewId="0">
      <selection activeCell="E20" sqref="E20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67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10.9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SUM(F8:F12)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113</v>
      </c>
      <c r="C9" s="46" t="s">
        <v>161</v>
      </c>
      <c r="D9" s="46">
        <v>1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114</v>
      </c>
      <c r="C11" s="46" t="s">
        <v>161</v>
      </c>
      <c r="D11" s="46">
        <v>1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9"/>
      <c r="B12" s="58"/>
      <c r="C12" s="49"/>
      <c r="D12" s="49"/>
      <c r="E12" s="113"/>
      <c r="F12" s="68"/>
      <c r="G12" s="14"/>
      <c r="H12" s="14"/>
      <c r="I12" s="14"/>
    </row>
    <row r="13" spans="1:10" ht="21.95" customHeight="1" x14ac:dyDescent="0.2">
      <c r="A13" s="44">
        <v>3</v>
      </c>
      <c r="B13" s="53" t="s">
        <v>18</v>
      </c>
      <c r="C13" s="60"/>
      <c r="D13" s="60"/>
      <c r="E13" s="108" t="str">
        <f>IF(F13=0,"/","")</f>
        <v>/</v>
      </c>
      <c r="F13" s="70">
        <f>SUM(F14:F20)</f>
        <v>0</v>
      </c>
      <c r="G13" s="14"/>
    </row>
    <row r="14" spans="1:10" ht="11.25" x14ac:dyDescent="0.2">
      <c r="A14" s="45"/>
      <c r="B14" s="54"/>
      <c r="C14" s="45"/>
      <c r="D14" s="45"/>
      <c r="E14" s="116"/>
      <c r="F14" s="65"/>
      <c r="G14" s="14"/>
      <c r="H14" s="14"/>
      <c r="I14" s="14"/>
    </row>
    <row r="15" spans="1:10" ht="15.2" customHeight="1" x14ac:dyDescent="0.2">
      <c r="A15" s="46" t="s">
        <v>56</v>
      </c>
      <c r="B15" s="55" t="s">
        <v>86</v>
      </c>
      <c r="C15" s="46" t="s">
        <v>160</v>
      </c>
      <c r="D15" s="63">
        <v>10.9</v>
      </c>
      <c r="E15" s="110"/>
      <c r="F15" s="66">
        <f>D15*E15</f>
        <v>0</v>
      </c>
      <c r="G15" s="14"/>
      <c r="H15" s="42" t="str">
        <f>IF(E15="","Vnesi ceno!","")</f>
        <v>Vnesi ceno!</v>
      </c>
      <c r="I15" s="78">
        <f>IF(E15="",1,"")</f>
        <v>1</v>
      </c>
      <c r="J15" s="14"/>
    </row>
    <row r="16" spans="1:10" ht="11.25" x14ac:dyDescent="0.2">
      <c r="A16" s="47"/>
      <c r="B16" s="56"/>
      <c r="C16" s="47"/>
      <c r="D16" s="47"/>
      <c r="E16" s="111"/>
      <c r="F16" s="67"/>
      <c r="G16" s="14"/>
      <c r="H16" s="14"/>
      <c r="I16" s="14"/>
    </row>
    <row r="17" spans="1:10" ht="15.95" customHeight="1" x14ac:dyDescent="0.2">
      <c r="A17" s="14"/>
      <c r="B17" s="57" t="s">
        <v>87</v>
      </c>
      <c r="C17" s="14"/>
      <c r="D17" s="14"/>
      <c r="E17" s="103"/>
      <c r="F17" s="14"/>
    </row>
    <row r="18" spans="1:10" x14ac:dyDescent="0.2">
      <c r="B18" s="14"/>
    </row>
    <row r="19" spans="1:10" ht="15.95" customHeight="1" x14ac:dyDescent="0.2">
      <c r="A19" s="14"/>
      <c r="B19" s="57" t="s">
        <v>88</v>
      </c>
      <c r="C19" s="14"/>
    </row>
    <row r="20" spans="1:10" x14ac:dyDescent="0.2">
      <c r="A20" s="10"/>
      <c r="B20" s="10"/>
      <c r="C20" s="10"/>
      <c r="D20" s="10"/>
      <c r="E20" s="104"/>
      <c r="F20" s="10"/>
    </row>
    <row r="21" spans="1:10" ht="21.95" customHeight="1" x14ac:dyDescent="0.2">
      <c r="A21" s="48">
        <v>4</v>
      </c>
      <c r="B21" s="52" t="s">
        <v>19</v>
      </c>
      <c r="C21" s="61"/>
      <c r="D21" s="61"/>
      <c r="E21" s="112" t="str">
        <f>IF(F21=0,"/","")</f>
        <v>/</v>
      </c>
      <c r="F21" s="71">
        <f>SUM(F22:F30)</f>
        <v>0</v>
      </c>
      <c r="G21" s="14"/>
    </row>
    <row r="22" spans="1:10" ht="11.25" x14ac:dyDescent="0.2">
      <c r="A22" s="45"/>
      <c r="B22" s="54"/>
      <c r="C22" s="45"/>
      <c r="D22" s="45"/>
      <c r="E22" s="116"/>
      <c r="F22" s="65"/>
      <c r="G22" s="14"/>
      <c r="H22" s="14"/>
      <c r="I22" s="14"/>
    </row>
    <row r="23" spans="1:10" ht="15.2" customHeight="1" x14ac:dyDescent="0.2">
      <c r="A23" s="46" t="s">
        <v>57</v>
      </c>
      <c r="B23" s="55" t="s">
        <v>89</v>
      </c>
      <c r="C23" s="46" t="s">
        <v>160</v>
      </c>
      <c r="D23" s="63">
        <v>1.1000000000000001</v>
      </c>
      <c r="E23" s="110"/>
      <c r="F23" s="66">
        <f>D23*E23</f>
        <v>0</v>
      </c>
      <c r="G23" s="14"/>
      <c r="H23" s="42" t="str">
        <f>IF(E23="","Vnesi ceno!","")</f>
        <v>Vnesi ceno!</v>
      </c>
      <c r="I23" s="78">
        <f>IF(E23="",1,"")</f>
        <v>1</v>
      </c>
      <c r="J23" s="14"/>
    </row>
    <row r="24" spans="1:10" ht="11.25" x14ac:dyDescent="0.2">
      <c r="A24" s="47"/>
      <c r="B24" s="56"/>
      <c r="C24" s="47"/>
      <c r="D24" s="47"/>
      <c r="E24" s="111"/>
      <c r="F24" s="67"/>
      <c r="G24" s="14"/>
      <c r="H24" s="14"/>
      <c r="I24" s="14"/>
    </row>
    <row r="25" spans="1:10" ht="15.2" customHeight="1" x14ac:dyDescent="0.2">
      <c r="A25" s="46" t="s">
        <v>58</v>
      </c>
      <c r="B25" s="55" t="s">
        <v>90</v>
      </c>
      <c r="C25" s="46" t="s">
        <v>161</v>
      </c>
      <c r="D25" s="46">
        <v>1</v>
      </c>
      <c r="E25" s="110"/>
      <c r="F25" s="66">
        <f>D25*E25</f>
        <v>0</v>
      </c>
      <c r="G25" s="14"/>
      <c r="H25" s="42" t="str">
        <f>IF(E25="","Vnesi ceno!","")</f>
        <v>Vnesi ceno!</v>
      </c>
      <c r="I25" s="78">
        <f>IF(E25="",1,"")</f>
        <v>1</v>
      </c>
      <c r="J25" s="14"/>
    </row>
    <row r="26" spans="1:10" ht="11.25" x14ac:dyDescent="0.2">
      <c r="A26" s="47"/>
      <c r="B26" s="56"/>
      <c r="C26" s="47"/>
      <c r="D26" s="47"/>
      <c r="E26" s="111"/>
      <c r="F26" s="67"/>
      <c r="G26" s="14"/>
      <c r="H26" s="14"/>
      <c r="I26" s="14"/>
    </row>
    <row r="27" spans="1:10" ht="15.2" customHeight="1" x14ac:dyDescent="0.2">
      <c r="A27" s="46" t="s">
        <v>59</v>
      </c>
      <c r="B27" s="55" t="s">
        <v>115</v>
      </c>
      <c r="C27" s="46" t="s">
        <v>160</v>
      </c>
      <c r="D27" s="63">
        <v>1.1000000000000001</v>
      </c>
      <c r="E27" s="110"/>
      <c r="F27" s="66">
        <f>D27*E27</f>
        <v>0</v>
      </c>
      <c r="G27" s="14"/>
      <c r="H27" s="42" t="str">
        <f>IF(E27="","Vnesi ceno!","")</f>
        <v>Vnesi ceno!</v>
      </c>
      <c r="I27" s="78">
        <f>IF(E27="",1,"")</f>
        <v>1</v>
      </c>
      <c r="J27" s="14"/>
    </row>
    <row r="28" spans="1:10" ht="11.25" x14ac:dyDescent="0.2">
      <c r="A28" s="47"/>
      <c r="B28" s="56"/>
      <c r="C28" s="47"/>
      <c r="D28" s="47"/>
      <c r="E28" s="111"/>
      <c r="F28" s="67"/>
      <c r="G28" s="14"/>
      <c r="H28" s="14"/>
      <c r="I28" s="14"/>
    </row>
    <row r="29" spans="1:10" ht="15.2" customHeight="1" x14ac:dyDescent="0.2">
      <c r="A29" s="46" t="s">
        <v>60</v>
      </c>
      <c r="B29" s="55" t="s">
        <v>116</v>
      </c>
      <c r="C29" s="46" t="s">
        <v>161</v>
      </c>
      <c r="D29" s="46">
        <v>1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9"/>
      <c r="B30" s="58"/>
      <c r="C30" s="49"/>
      <c r="D30" s="49"/>
      <c r="E30" s="113"/>
      <c r="F30" s="68"/>
      <c r="G30" s="14"/>
      <c r="H30" s="14"/>
      <c r="I30" s="14"/>
    </row>
    <row r="31" spans="1:10" ht="21.95" customHeight="1" x14ac:dyDescent="0.2">
      <c r="A31" s="51"/>
      <c r="B31" s="59" t="s">
        <v>117</v>
      </c>
      <c r="C31" s="62"/>
      <c r="D31" s="62"/>
      <c r="E31" s="108"/>
      <c r="F31" s="72">
        <f>F3+F7+F13+F21</f>
        <v>0</v>
      </c>
      <c r="G31" s="14"/>
      <c r="I31" s="14"/>
    </row>
    <row r="32" spans="1:10" ht="15.95" customHeight="1" x14ac:dyDescent="0.2">
      <c r="A32" s="9"/>
      <c r="B32" s="9"/>
      <c r="C32" s="9"/>
      <c r="D32" s="9"/>
      <c r="E32" s="117" t="str">
        <f>IF(I31&gt;0,"Število napak:","")</f>
        <v/>
      </c>
      <c r="F32" s="77">
        <f>IF(I32&gt;0,I32,"")</f>
        <v>8</v>
      </c>
      <c r="G32" s="14"/>
      <c r="H32" s="14"/>
      <c r="I32" s="79">
        <f>SUM(I4:I31)</f>
        <v>8</v>
      </c>
      <c r="J32" s="14"/>
    </row>
    <row r="33" spans="5:9" x14ac:dyDescent="0.2">
      <c r="E33" s="103"/>
      <c r="F33" s="14"/>
      <c r="I33" s="14"/>
    </row>
  </sheetData>
  <sheetProtection algorithmName="SHA-512" hashValue="CfAUDJD7q48vpOMpOvknyAOHOP5hwoF0BTGGpZYw9KcwDiyD+9+Y8CGuj9zdGXdGydQJgZXLqQtYhTyY6jHrPQ==" saltValue="5S1qut3jXhogrBpSaecuQQ==" spinCount="100000" sheet="1" objects="1" scenarios="1" selectLockedCells="1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E19" sqref="E19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4" width="7.140625" customWidth="1"/>
    <col min="5" max="5" width="7.140625" style="100" customWidth="1"/>
    <col min="8" max="8" width="18.85546875" customWidth="1"/>
  </cols>
  <sheetData>
    <row r="1" spans="1:10" ht="34.700000000000003" customHeight="1" x14ac:dyDescent="0.2">
      <c r="A1" s="20" t="s">
        <v>68</v>
      </c>
      <c r="B1" s="52"/>
      <c r="C1" s="52"/>
      <c r="D1" s="52"/>
      <c r="E1" s="83"/>
      <c r="F1" s="20"/>
      <c r="G1" s="14"/>
    </row>
    <row r="2" spans="1:10" ht="15.2" customHeight="1" x14ac:dyDescent="0.2">
      <c r="A2" s="43" t="s">
        <v>50</v>
      </c>
      <c r="B2" s="43" t="s">
        <v>81</v>
      </c>
      <c r="C2" s="43" t="s">
        <v>159</v>
      </c>
      <c r="D2" s="43" t="s">
        <v>163</v>
      </c>
      <c r="E2" s="107" t="s">
        <v>164</v>
      </c>
      <c r="F2" s="64" t="s">
        <v>165</v>
      </c>
      <c r="G2" s="14"/>
    </row>
    <row r="3" spans="1:10" ht="21.95" customHeight="1" x14ac:dyDescent="0.2">
      <c r="A3" s="44">
        <v>1</v>
      </c>
      <c r="B3" s="53" t="s">
        <v>16</v>
      </c>
      <c r="C3" s="60"/>
      <c r="D3" s="60"/>
      <c r="E3" s="108" t="str">
        <f>IF(F3=0,"/","")</f>
        <v>/</v>
      </c>
      <c r="F3" s="70">
        <f>SUM(F4:F6)</f>
        <v>0</v>
      </c>
      <c r="G3" s="14"/>
    </row>
    <row r="4" spans="1:10" ht="11.25" x14ac:dyDescent="0.2">
      <c r="A4" s="45"/>
      <c r="B4" s="54"/>
      <c r="C4" s="45"/>
      <c r="D4" s="45"/>
      <c r="E4" s="116"/>
      <c r="F4" s="65"/>
      <c r="G4" s="14"/>
      <c r="H4" s="14"/>
      <c r="I4" s="14"/>
    </row>
    <row r="5" spans="1:10" ht="15.2" customHeight="1" x14ac:dyDescent="0.2">
      <c r="A5" s="46" t="s">
        <v>51</v>
      </c>
      <c r="B5" s="55" t="s">
        <v>82</v>
      </c>
      <c r="C5" s="46" t="s">
        <v>160</v>
      </c>
      <c r="D5" s="63">
        <v>92.2</v>
      </c>
      <c r="E5" s="110"/>
      <c r="F5" s="66">
        <f>D5*E5</f>
        <v>0</v>
      </c>
      <c r="G5" s="14"/>
      <c r="H5" s="42" t="str">
        <f>IF(E5="","Vnesi ceno!","")</f>
        <v>Vnesi ceno!</v>
      </c>
      <c r="I5" s="78">
        <f>IF(E5="",1,"")</f>
        <v>1</v>
      </c>
      <c r="J5" s="14"/>
    </row>
    <row r="6" spans="1:10" ht="11.25" x14ac:dyDescent="0.2">
      <c r="A6" s="49"/>
      <c r="B6" s="58"/>
      <c r="C6" s="49"/>
      <c r="D6" s="49"/>
      <c r="E6" s="113"/>
      <c r="F6" s="68"/>
      <c r="G6" s="14"/>
      <c r="H6" s="14"/>
      <c r="I6" s="14"/>
    </row>
    <row r="7" spans="1:10" ht="21.95" customHeight="1" x14ac:dyDescent="0.2">
      <c r="A7" s="44">
        <v>2</v>
      </c>
      <c r="B7" s="53" t="s">
        <v>17</v>
      </c>
      <c r="C7" s="60"/>
      <c r="D7" s="60"/>
      <c r="E7" s="108" t="str">
        <f>IF(F7=0,"/","")</f>
        <v>/</v>
      </c>
      <c r="F7" s="70">
        <f>SUM(F8:F16)</f>
        <v>0</v>
      </c>
      <c r="G7" s="14"/>
    </row>
    <row r="8" spans="1:10" ht="11.25" x14ac:dyDescent="0.2">
      <c r="A8" s="45"/>
      <c r="B8" s="54"/>
      <c r="C8" s="45"/>
      <c r="D8" s="45"/>
      <c r="E8" s="116"/>
      <c r="F8" s="65"/>
      <c r="G8" s="14"/>
      <c r="H8" s="14"/>
      <c r="I8" s="14"/>
    </row>
    <row r="9" spans="1:10" ht="25.7" customHeight="1" x14ac:dyDescent="0.2">
      <c r="A9" s="46" t="s">
        <v>52</v>
      </c>
      <c r="B9" s="55" t="s">
        <v>118</v>
      </c>
      <c r="C9" s="46" t="s">
        <v>161</v>
      </c>
      <c r="D9" s="46">
        <v>3</v>
      </c>
      <c r="E9" s="110"/>
      <c r="F9" s="66">
        <f>D9*E9</f>
        <v>0</v>
      </c>
      <c r="G9" s="14"/>
      <c r="H9" s="42" t="str">
        <f>IF(E9="","Vnesi ceno brez senčil!","")</f>
        <v>Vnesi ceno brez senčil!</v>
      </c>
      <c r="I9" s="78">
        <f>IF(E9="",1,"")</f>
        <v>1</v>
      </c>
      <c r="J9" s="14"/>
    </row>
    <row r="10" spans="1:10" ht="11.25" x14ac:dyDescent="0.2">
      <c r="A10" s="47"/>
      <c r="B10" s="56"/>
      <c r="C10" s="47"/>
      <c r="D10" s="47"/>
      <c r="E10" s="111"/>
      <c r="F10" s="67"/>
      <c r="G10" s="14"/>
      <c r="H10" s="14"/>
      <c r="I10" s="14"/>
    </row>
    <row r="11" spans="1:10" ht="25.7" customHeight="1" x14ac:dyDescent="0.2">
      <c r="A11" s="46" t="s">
        <v>53</v>
      </c>
      <c r="B11" s="55" t="s">
        <v>119</v>
      </c>
      <c r="C11" s="46" t="s">
        <v>161</v>
      </c>
      <c r="D11" s="46">
        <v>3</v>
      </c>
      <c r="E11" s="110"/>
      <c r="F11" s="66">
        <f>D11*E11</f>
        <v>0</v>
      </c>
      <c r="G11" s="14"/>
      <c r="H11" s="42" t="str">
        <f>IF(E11="","Vnesi ceno brez senčil!","")</f>
        <v>Vnesi ceno brez senčil!</v>
      </c>
      <c r="I11" s="78">
        <f>IF(E11="",1,"")</f>
        <v>1</v>
      </c>
      <c r="J11" s="14"/>
    </row>
    <row r="12" spans="1:10" ht="11.25" x14ac:dyDescent="0.2">
      <c r="A12" s="47"/>
      <c r="B12" s="56"/>
      <c r="C12" s="47"/>
      <c r="D12" s="47"/>
      <c r="E12" s="111"/>
      <c r="F12" s="67"/>
      <c r="G12" s="14"/>
      <c r="H12" s="14"/>
      <c r="I12" s="14"/>
    </row>
    <row r="13" spans="1:10" ht="25.7" customHeight="1" x14ac:dyDescent="0.2">
      <c r="A13" s="46" t="s">
        <v>54</v>
      </c>
      <c r="B13" s="55" t="s">
        <v>120</v>
      </c>
      <c r="C13" s="46" t="s">
        <v>161</v>
      </c>
      <c r="D13" s="46">
        <v>8</v>
      </c>
      <c r="E13" s="110"/>
      <c r="F13" s="66">
        <f>D13*E13</f>
        <v>0</v>
      </c>
      <c r="G13" s="14"/>
      <c r="H13" s="42" t="str">
        <f>IF(E13="","Vnesi ceno brez senčil!","")</f>
        <v>Vnesi ceno brez senčil!</v>
      </c>
      <c r="I13" s="78">
        <f>IF(E13="",1,"")</f>
        <v>1</v>
      </c>
      <c r="J13" s="14"/>
    </row>
    <row r="14" spans="1:10" ht="11.25" x14ac:dyDescent="0.2">
      <c r="A14" s="47"/>
      <c r="B14" s="56"/>
      <c r="C14" s="47"/>
      <c r="D14" s="47"/>
      <c r="E14" s="111"/>
      <c r="F14" s="67"/>
      <c r="G14" s="14"/>
      <c r="H14" s="14"/>
      <c r="I14" s="14"/>
    </row>
    <row r="15" spans="1:10" ht="25.7" customHeight="1" x14ac:dyDescent="0.2">
      <c r="A15" s="46" t="s">
        <v>55</v>
      </c>
      <c r="B15" s="55" t="s">
        <v>121</v>
      </c>
      <c r="C15" s="46" t="s">
        <v>161</v>
      </c>
      <c r="D15" s="46">
        <v>1</v>
      </c>
      <c r="E15" s="110"/>
      <c r="F15" s="66">
        <f>D15*E15</f>
        <v>0</v>
      </c>
      <c r="G15" s="14"/>
      <c r="H15" s="42" t="str">
        <f>IF(E15="","Vnesi ceno brez senčil!","")</f>
        <v>Vnesi ceno brez senčil!</v>
      </c>
      <c r="I15" s="78">
        <f>IF(E15="",1,"")</f>
        <v>1</v>
      </c>
      <c r="J15" s="14"/>
    </row>
    <row r="16" spans="1:10" ht="11.25" x14ac:dyDescent="0.2">
      <c r="A16" s="49"/>
      <c r="B16" s="58"/>
      <c r="C16" s="49"/>
      <c r="D16" s="49"/>
      <c r="E16" s="113"/>
      <c r="F16" s="68"/>
      <c r="G16" s="14"/>
      <c r="H16" s="14"/>
      <c r="I16" s="14"/>
    </row>
    <row r="17" spans="1:10" ht="21.95" customHeight="1" x14ac:dyDescent="0.2">
      <c r="A17" s="44">
        <v>3</v>
      </c>
      <c r="B17" s="53" t="s">
        <v>18</v>
      </c>
      <c r="C17" s="60"/>
      <c r="D17" s="60"/>
      <c r="E17" s="108" t="str">
        <f>IF(F17=0,"/","")</f>
        <v>/</v>
      </c>
      <c r="F17" s="70">
        <f>SUM(F18:F24)</f>
        <v>0</v>
      </c>
      <c r="G17" s="14"/>
    </row>
    <row r="18" spans="1:10" ht="11.25" x14ac:dyDescent="0.2">
      <c r="A18" s="45"/>
      <c r="B18" s="54"/>
      <c r="C18" s="45"/>
      <c r="D18" s="45"/>
      <c r="E18" s="116"/>
      <c r="F18" s="65"/>
      <c r="G18" s="14"/>
      <c r="H18" s="14"/>
      <c r="I18" s="14"/>
    </row>
    <row r="19" spans="1:10" ht="25.7" customHeight="1" x14ac:dyDescent="0.2">
      <c r="A19" s="46" t="s">
        <v>56</v>
      </c>
      <c r="B19" s="55" t="s">
        <v>122</v>
      </c>
      <c r="C19" s="46" t="s">
        <v>160</v>
      </c>
      <c r="D19" s="63">
        <v>92.2</v>
      </c>
      <c r="E19" s="110"/>
      <c r="F19" s="66">
        <f>D19*E19</f>
        <v>0</v>
      </c>
      <c r="G19" s="14"/>
      <c r="H19" s="42" t="str">
        <f>IF(E19="","Vnesi ceno!","")</f>
        <v>Vnesi ceno!</v>
      </c>
      <c r="I19" s="78">
        <f>IF(E19="",1,"")</f>
        <v>1</v>
      </c>
      <c r="J19" s="14"/>
    </row>
    <row r="20" spans="1:10" ht="11.25" x14ac:dyDescent="0.2">
      <c r="A20" s="47"/>
      <c r="B20" s="56"/>
      <c r="C20" s="47"/>
      <c r="D20" s="47"/>
      <c r="E20" s="111"/>
      <c r="F20" s="67"/>
      <c r="G20" s="14"/>
      <c r="H20" s="14"/>
      <c r="I20" s="14"/>
    </row>
    <row r="21" spans="1:10" ht="15.95" customHeight="1" x14ac:dyDescent="0.2">
      <c r="A21" s="14"/>
      <c r="B21" s="57" t="s">
        <v>87</v>
      </c>
      <c r="C21" s="14"/>
      <c r="D21" s="14"/>
      <c r="E21" s="103"/>
      <c r="F21" s="14"/>
    </row>
    <row r="22" spans="1:10" x14ac:dyDescent="0.2">
      <c r="B22" s="14"/>
    </row>
    <row r="23" spans="1:10" ht="15.95" customHeight="1" x14ac:dyDescent="0.2">
      <c r="A23" s="14"/>
      <c r="B23" s="57" t="s">
        <v>88</v>
      </c>
      <c r="C23" s="14"/>
    </row>
    <row r="24" spans="1:10" x14ac:dyDescent="0.2">
      <c r="A24" s="10"/>
      <c r="B24" s="10"/>
      <c r="C24" s="10"/>
      <c r="D24" s="10"/>
      <c r="E24" s="104"/>
      <c r="F24" s="10"/>
    </row>
    <row r="25" spans="1:10" ht="21.95" customHeight="1" x14ac:dyDescent="0.2">
      <c r="A25" s="48">
        <v>4</v>
      </c>
      <c r="B25" s="52" t="s">
        <v>19</v>
      </c>
      <c r="C25" s="61"/>
      <c r="D25" s="61"/>
      <c r="E25" s="112" t="str">
        <f>IF(F25=0,"/","")</f>
        <v>/</v>
      </c>
      <c r="F25" s="71">
        <f>SUM(F26:F32)</f>
        <v>0</v>
      </c>
      <c r="G25" s="14"/>
    </row>
    <row r="26" spans="1:10" ht="11.25" x14ac:dyDescent="0.2">
      <c r="A26" s="45"/>
      <c r="B26" s="54"/>
      <c r="C26" s="45"/>
      <c r="D26" s="45"/>
      <c r="E26" s="116"/>
      <c r="F26" s="65"/>
      <c r="G26" s="14"/>
      <c r="H26" s="14"/>
      <c r="I26" s="14"/>
    </row>
    <row r="27" spans="1:10" ht="15.2" customHeight="1" x14ac:dyDescent="0.2">
      <c r="A27" s="46" t="s">
        <v>57</v>
      </c>
      <c r="B27" s="55" t="s">
        <v>89</v>
      </c>
      <c r="C27" s="46" t="s">
        <v>160</v>
      </c>
      <c r="D27" s="63">
        <v>23</v>
      </c>
      <c r="E27" s="110"/>
      <c r="F27" s="66">
        <f>D27*E27</f>
        <v>0</v>
      </c>
      <c r="G27" s="14"/>
      <c r="H27" s="42" t="str">
        <f>IF(E27="","Vnesi ceno!","")</f>
        <v>Vnesi ceno!</v>
      </c>
      <c r="I27" s="78">
        <f>IF(E27="",1,"")</f>
        <v>1</v>
      </c>
      <c r="J27" s="14"/>
    </row>
    <row r="28" spans="1:10" ht="11.25" x14ac:dyDescent="0.2">
      <c r="A28" s="47"/>
      <c r="B28" s="56"/>
      <c r="C28" s="47"/>
      <c r="D28" s="47"/>
      <c r="E28" s="111"/>
      <c r="F28" s="67"/>
      <c r="G28" s="14"/>
      <c r="H28" s="14"/>
      <c r="I28" s="14"/>
    </row>
    <row r="29" spans="1:10" ht="15.2" customHeight="1" x14ac:dyDescent="0.2">
      <c r="A29" s="46" t="s">
        <v>58</v>
      </c>
      <c r="B29" s="55" t="s">
        <v>90</v>
      </c>
      <c r="C29" s="46" t="s">
        <v>161</v>
      </c>
      <c r="D29" s="46">
        <v>11</v>
      </c>
      <c r="E29" s="110"/>
      <c r="F29" s="66">
        <f>D29*E29</f>
        <v>0</v>
      </c>
      <c r="G29" s="14"/>
      <c r="H29" s="42" t="str">
        <f>IF(E29="","Vnesi ceno!","")</f>
        <v>Vnesi ceno!</v>
      </c>
      <c r="I29" s="78">
        <f>IF(E29="",1,"")</f>
        <v>1</v>
      </c>
      <c r="J29" s="14"/>
    </row>
    <row r="30" spans="1:10" ht="11.25" x14ac:dyDescent="0.2">
      <c r="A30" s="47"/>
      <c r="B30" s="56"/>
      <c r="C30" s="47"/>
      <c r="D30" s="47"/>
      <c r="E30" s="111"/>
      <c r="F30" s="67"/>
      <c r="G30" s="14"/>
      <c r="H30" s="14"/>
      <c r="I30" s="14"/>
    </row>
    <row r="31" spans="1:10" ht="15.2" customHeight="1" x14ac:dyDescent="0.2">
      <c r="A31" s="46" t="s">
        <v>59</v>
      </c>
      <c r="B31" s="55" t="s">
        <v>103</v>
      </c>
      <c r="C31" s="46" t="s">
        <v>162</v>
      </c>
      <c r="D31" s="63">
        <v>36.24</v>
      </c>
      <c r="E31" s="110"/>
      <c r="F31" s="66">
        <f>D31*E31</f>
        <v>0</v>
      </c>
      <c r="G31" s="14"/>
      <c r="H31" s="42" t="str">
        <f>IF(E31="","Vnesi ceno!","")</f>
        <v>Vnesi ceno!</v>
      </c>
      <c r="I31" s="78">
        <f>IF(E31="",1,"")</f>
        <v>1</v>
      </c>
      <c r="J31" s="14"/>
    </row>
    <row r="32" spans="1:10" ht="11.25" x14ac:dyDescent="0.2">
      <c r="A32" s="49"/>
      <c r="B32" s="58"/>
      <c r="C32" s="49"/>
      <c r="D32" s="49"/>
      <c r="E32" s="113"/>
      <c r="F32" s="68"/>
      <c r="G32" s="14"/>
      <c r="H32" s="14"/>
      <c r="I32" s="14"/>
    </row>
    <row r="33" spans="1:10" ht="21.95" customHeight="1" x14ac:dyDescent="0.2">
      <c r="A33" s="51"/>
      <c r="B33" s="59" t="s">
        <v>123</v>
      </c>
      <c r="C33" s="62"/>
      <c r="D33" s="62"/>
      <c r="E33" s="108"/>
      <c r="F33" s="72">
        <f>F3+F7+F17+F25</f>
        <v>0</v>
      </c>
      <c r="G33" s="14"/>
      <c r="I33" s="14"/>
    </row>
    <row r="34" spans="1:10" ht="15.95" customHeight="1" x14ac:dyDescent="0.2">
      <c r="A34" s="9"/>
      <c r="B34" s="9"/>
      <c r="C34" s="9"/>
      <c r="D34" s="9"/>
      <c r="E34" s="117" t="str">
        <f>IF(I33&gt;0,"Število napak:","")</f>
        <v/>
      </c>
      <c r="F34" s="77">
        <f>IF(I34&gt;0,I34,"")</f>
        <v>9</v>
      </c>
      <c r="G34" s="14"/>
      <c r="H34" s="14"/>
      <c r="I34" s="79">
        <f>SUM(I4:I33)</f>
        <v>9</v>
      </c>
      <c r="J34" s="14"/>
    </row>
    <row r="35" spans="1:10" x14ac:dyDescent="0.2">
      <c r="E35" s="103"/>
      <c r="F35" s="14"/>
      <c r="I35" s="14"/>
    </row>
  </sheetData>
  <sheetProtection algorithmName="SHA-512" hashValue="smBvh3XAaLtbHDV+RXEjFqbXFP0UfGcZMKwPyfI9Rwtu1NztBzW88Tb7dMtMcbiOOKJBJNX/sKG7l2GpHhgoKA==" saltValue="Z4kPPeFP0rVgZX6KOIgxqg==" spinCount="100000" sheet="1" objects="1" scenarios="1" selectLockedCell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17</vt:i4>
      </vt:variant>
      <vt:variant>
        <vt:lpstr>Imenovani obsegi</vt:lpstr>
      </vt:variant>
      <vt:variant>
        <vt:i4>2</vt:i4>
      </vt:variant>
    </vt:vector>
  </HeadingPairs>
  <TitlesOfParts>
    <vt:vector size="19" baseType="lpstr">
      <vt:lpstr>Sheet1</vt:lpstr>
      <vt:lpstr>Izpis</vt:lpstr>
      <vt:lpstr>Seznam stavb</vt:lpstr>
      <vt:lpstr>2_2_PG08</vt:lpstr>
      <vt:lpstr>10_10_Pro8b</vt:lpstr>
      <vt:lpstr>11_11_Pro48</vt:lpstr>
      <vt:lpstr>13_13_Vrb17E</vt:lpstr>
      <vt:lpstr>16_16_Lj11</vt:lpstr>
      <vt:lpstr>19_19_CLD8</vt:lpstr>
      <vt:lpstr>23_23_GrD57</vt:lpstr>
      <vt:lpstr>31_31_LuV72</vt:lpstr>
      <vt:lpstr>34_34_Bis97</vt:lpstr>
      <vt:lpstr>45_45_Tov02</vt:lpstr>
      <vt:lpstr>46_46_Obž01</vt:lpstr>
      <vt:lpstr>48_48_Obž43</vt:lpstr>
      <vt:lpstr>49_49_SpB12</vt:lpstr>
      <vt:lpstr>54_54_Obž02</vt:lpstr>
      <vt:lpstr>Izpis!Področje_tiskanja</vt:lpstr>
      <vt:lpstr>Izpis!Tiskanje_naslovov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2020-04-30T11:18:49Z</cp:lastPrinted>
  <dcterms:created xsi:type="dcterms:W3CDTF">2020-04-30T11:16:04Z</dcterms:created>
  <dcterms:modified xsi:type="dcterms:W3CDTF">2021-01-19T14:26:10Z</dcterms:modified>
</cp:coreProperties>
</file>